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comments2.xml" ContentType="application/vnd.openxmlformats-officedocument.spreadsheetml.comments+xml"/>
  <Override PartName="/xl/drawings/drawing18.xml" ContentType="application/vnd.openxmlformats-officedocument.drawing+xml"/>
  <Override PartName="/xl/comments3.xml" ContentType="application/vnd.openxmlformats-officedocument.spreadsheetml.comments+xml"/>
  <Override PartName="/xl/drawings/drawing19.xml" ContentType="application/vnd.openxmlformats-officedocument.drawing+xml"/>
  <Override PartName="/xl/comments4.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1" sheetId="1" r:id="rId4"/>
    <sheet name="List of Tables" sheetId="2" r:id="rId5"/>
    <sheet name="T1" sheetId="3" r:id="rId6"/>
    <sheet name="T2" sheetId="4" r:id="rId7"/>
    <sheet name="T3" sheetId="5" r:id="rId8"/>
    <sheet name="T4" sheetId="6" r:id="rId9"/>
    <sheet name="T5" sheetId="7" r:id="rId10"/>
    <sheet name="T6" sheetId="8" r:id="rId11"/>
    <sheet name="T7" sheetId="9" r:id="rId12"/>
    <sheet name="T8a" sheetId="10" r:id="rId13"/>
    <sheet name="T8b" sheetId="11" r:id="rId14"/>
    <sheet name="T9" sheetId="12" r:id="rId15"/>
    <sheet name="T10" sheetId="13" r:id="rId16"/>
    <sheet name="T11" sheetId="14" r:id="rId17"/>
    <sheet name="T12 Special Analysis" sheetId="15" r:id="rId18"/>
    <sheet name="Notes" sheetId="16" r:id="rId19"/>
    <sheet name="Table 9_CIP Chks" sheetId="17" r:id="rId20"/>
    <sheet name="Table 10_CIP Chks" sheetId="18" r:id="rId21"/>
    <sheet name="Table8a8b T-StateBySector" sheetId="19" r:id="rId22"/>
    <sheet name="Institution Counts Spring" sheetId="20" r:id="rId23"/>
    <sheet name="Sheet1" sheetId="21" r:id="rId24"/>
  </sheets>
</workbook>
</file>

<file path=xl/comments1.xml><?xml version="1.0" encoding="utf-8"?>
<comments xmlns="http://schemas.openxmlformats.org/spreadsheetml/2006/main">
  <authors>
    <author>tc={16DE871E-8D79-4A53-9B3E-955D245E0F56}</author>
  </authors>
  <commentList>
    <comment ref="R1" authorId="0">
      <text>
        <r>
          <rPr>
            <sz val="11"/>
            <color indexed="8"/>
            <rFont val="Helvetica Neue"/>
          </rPr>
          <t>tc={16DE871E-8D79-4A53-9B3E-955D245E0F56}:
[Threaded comment]
Your version of Excel allows you to read this threaded comment; however, any edits to it will get removed if the file is opened in a newer version of Excel. Learn more: https://go.microsoft.com/fwlink/?linkid=870924
Comment:
    Added formulas up here.  Left out PABs for now unless others think we should</t>
        </r>
      </text>
    </comment>
  </commentList>
</comments>
</file>

<file path=xl/comments2.xml><?xml version="1.0" encoding="utf-8"?>
<comments xmlns="http://schemas.openxmlformats.org/spreadsheetml/2006/main">
  <authors>
    <author>tc={2E10CEF8-4E02-47B7-BBB2-42C904D09B5E}</author>
    <author>tc={E1EBA81E-015B-47D4-A65C-DA8861918777}</author>
  </authors>
  <commentList>
    <comment ref="R1" authorId="0">
      <text>
        <r>
          <rPr>
            <sz val="11"/>
            <color indexed="8"/>
            <rFont val="Helvetica Neue"/>
          </rPr>
          <t>tc={2E10CEF8-4E02-47B7-BBB2-42C904D09B5E}:
[Threaded comment]
Your version of Excel allows you to read this threaded comment; however, any edits to it will get removed if the file is opened in a newer version of Excel. Learn more: https://go.microsoft.com/fwlink/?linkid=870924
Comment:
    Added formulas up here.  Including PABs, but less sure about this one</t>
        </r>
      </text>
    </comment>
    <comment ref="J26" authorId="1">
      <text>
        <r>
          <rPr>
            <sz val="11"/>
            <color indexed="8"/>
            <rFont val="Helvetica Neue"/>
          </rPr>
          <t>tc={E1EBA81E-015B-47D4-A65C-DA8861918777}:
[Threaded comment]
Your version of Excel allows you to read this threaded comment; however, any edits to it will get removed if the file is opened in a newer version of Excel. Learn more: https://go.microsoft.com/fwlink/?linkid=870924
Comment:
    @Shannon Lee there were a series of CIP codes that moved from 51 to 01 in the 2020 re-classification. Determine whether to re-code? We didn't for the fall. It also saw a similar increase, and we didn't comment on it.</t>
        </r>
      </text>
    </comment>
  </commentList>
</comments>
</file>

<file path=xl/comments3.xml><?xml version="1.0" encoding="utf-8"?>
<comments xmlns="http://schemas.openxmlformats.org/spreadsheetml/2006/main">
  <authors>
    <author>tc={9B6DBE6E-E960-4033-A8C6-174C60A16CB9}</author>
    <author>tc={80781FE6-2BC1-4750-90B7-4363114A15FC}</author>
    <author>tc={633756D1-5CA7-405D-8EB4-0FE2782B9E05}</author>
  </authors>
  <commentList>
    <comment ref="A1" authorId="0">
      <text>
        <r>
          <rPr>
            <sz val="11"/>
            <color indexed="8"/>
            <rFont val="Helvetica Neue"/>
          </rPr>
          <t>tc={9B6DBE6E-E960-4033-A8C6-174C60A16CB9}:
[Threaded comment]
Your version of Excel allows you to read this threaded comment; however, any edits to it will get removed if the file is opened in a newer version of Excel. Learn more: https://go.microsoft.com/fwlink/?linkid=870924
Comment:
    Unsure on what years to use here, I was confused by what I was looking at compared to last year's table shell (Spring 2021 listed twice with different numbers in B and C before my edits)</t>
        </r>
      </text>
    </comment>
    <comment ref="A48" authorId="1">
      <text>
        <r>
          <rPr>
            <sz val="11"/>
            <color indexed="8"/>
            <rFont val="Helvetica Neue"/>
          </rPr>
          <t>tc={80781FE6-2BC1-4750-90B7-4363114A15FC}:
[Threaded comment]
Your version of Excel allows you to read this threaded comment; however, any edits to it will get removed if the file is opened in a newer version of Excel. Learn more: https://go.microsoft.com/fwlink/?linkid=870924
Comment:
    Stay Informed:
Overall: -2.6% (+0.4% in 2020)
Pub 2yr:  -8.2% (+0.5% in 2020)
Pub 4yr: +0.9% (+0.5% in 2020)</t>
        </r>
      </text>
    </comment>
    <comment ref="M56" authorId="2">
      <text>
        <r>
          <rPr>
            <sz val="11"/>
            <color indexed="8"/>
            <rFont val="Helvetica Neue"/>
          </rPr>
          <t>tc={633756D1-5CA7-405D-8EB4-0FE2782B9E05}:
[Threaded comment]
Your version of Excel allows you to read this threaded comment; however, any edits to it will get removed if the file is opened in a newer version of Excel. Learn more: https://go.microsoft.com/fwlink/?linkid=870924
Comment:
    We do not show the sector breakdown for Multi-State Institutions.</t>
        </r>
      </text>
    </comment>
  </commentList>
</comments>
</file>

<file path=xl/comments4.xml><?xml version="1.0" encoding="utf-8"?>
<comments xmlns="http://schemas.openxmlformats.org/spreadsheetml/2006/main">
  <authors>
    <author>tc={54613018-2D2A-4B81-91A3-3D24697B38C2}</author>
  </authors>
  <commentList>
    <comment ref="A5" authorId="0">
      <text>
        <r>
          <rPr>
            <sz val="11"/>
            <color indexed="8"/>
            <rFont val="Helvetica Neue"/>
          </rPr>
          <t>tc={54613018-2D2A-4B81-91A3-3D24697B38C2}:
[Threaded comment]
Your version of Excel allows you to read this threaded comment; however, any edits to it will get removed if the file is opened in a newer version of Excel. Learn more: https://go.microsoft.com/fwlink/?linkid=870924
Comment:
    Fall 2020 Poppy: 
The public 2yr institution is the 4yr, primarily associate's, so leave it as it is, and suppress the public 2yr sector since it only has one institution of a small enrollment size</t>
        </r>
      </text>
    </comment>
  </commentList>
</comments>
</file>

<file path=xl/sharedStrings.xml><?xml version="1.0" encoding="utf-8"?>
<sst xmlns="http://schemas.openxmlformats.org/spreadsheetml/2006/main" uniqueCount="274">
  <si>
    <t>Figure 1. Percent Change in Enrollment from Previous Year by Institutional Sector: 2019 to 2023</t>
  </si>
  <si>
    <t>Spring 2020</t>
  </si>
  <si>
    <t>Spring 2021</t>
  </si>
  <si>
    <t>Spring 2022</t>
  </si>
  <si>
    <t>Spring 2023</t>
  </si>
  <si>
    <t>All Sectors</t>
  </si>
  <si>
    <t>Public four-year</t>
  </si>
  <si>
    <t>Private nonprofit four-year</t>
  </si>
  <si>
    <t>Private for-profit four-year</t>
  </si>
  <si>
    <t>Primarily Associate Degree Granting Baccalaureate Institutions (PABs)</t>
  </si>
  <si>
    <t>Public two-year</t>
  </si>
  <si>
    <t>Current Term Enrollment Estimates - SPRING 2023</t>
  </si>
  <si>
    <t>List of Tables</t>
  </si>
  <si>
    <r>
      <rPr>
        <u val="single"/>
        <sz val="11"/>
        <color indexed="17"/>
        <rFont val="Calibri"/>
      </rPr>
      <t>1.  Estimated National Enrollment by Institutional Sector: 2019 to 2023</t>
    </r>
  </si>
  <si>
    <r>
      <rPr>
        <u val="single"/>
        <sz val="11"/>
        <color indexed="17"/>
        <rFont val="Calibri"/>
      </rPr>
      <t>2. Estimated National Enrollment by Institutional Sector and Program Level: 2019 to 2023</t>
    </r>
  </si>
  <si>
    <r>
      <rPr>
        <u val="single"/>
        <sz val="11"/>
        <color indexed="17"/>
        <rFont val="Calibri"/>
      </rPr>
      <t>3. Estimated National Enrollment by Institutional Sector and Enrollment Intensity: 2019 to 2023</t>
    </r>
  </si>
  <si>
    <r>
      <rPr>
        <u val="single"/>
        <sz val="11"/>
        <color indexed="17"/>
        <rFont val="Calibri"/>
      </rPr>
      <t>4. Estimated National Enrollment by Institutional Sector and Age Group: 2019 to 2023</t>
    </r>
  </si>
  <si>
    <r>
      <rPr>
        <u val="single"/>
        <sz val="11"/>
        <color indexed="17"/>
        <rFont val="Calibri"/>
      </rPr>
      <t>5. The Average Age of Students by Program Level, Institutional Sector, and Enrollment Intensity: 2019 to 2023</t>
    </r>
  </si>
  <si>
    <r>
      <rPr>
        <u val="single"/>
        <sz val="11"/>
        <color indexed="17"/>
        <rFont val="Calibri"/>
      </rPr>
      <t>6. The Median and Average Ages of Students by Program Level, Institutional Sector, and Gender: 2019 to 2023</t>
    </r>
  </si>
  <si>
    <r>
      <rPr>
        <u val="single"/>
        <sz val="11"/>
        <color indexed="17"/>
        <rFont val="Calibri"/>
      </rPr>
      <t>7. Estimated National Enrollment by Institutional Sector and Gender: 2019 to 2023</t>
    </r>
  </si>
  <si>
    <r>
      <rPr>
        <u val="single"/>
        <sz val="11"/>
        <color indexed="17"/>
        <rFont val="Calibri"/>
      </rPr>
      <t>8a. Estimated Enrollment by State of Institution: 2019 to 2023</t>
    </r>
  </si>
  <si>
    <r>
      <rPr>
        <u val="single"/>
        <sz val="11"/>
        <color indexed="17"/>
        <rFont val="Calibri"/>
      </rPr>
      <t>8b. Estimated Enrollment by State of Institution and Sector: 2019 to 2023</t>
    </r>
  </si>
  <si>
    <r>
      <rPr>
        <u val="single"/>
        <sz val="11"/>
        <color indexed="17"/>
        <rFont val="Calibri"/>
      </rPr>
      <t>9. Estimated Undergraduate Enrollment by Major at Four-Year Institutions: 2019 to 2023</t>
    </r>
  </si>
  <si>
    <r>
      <rPr>
        <u val="single"/>
        <sz val="11"/>
        <color indexed="17"/>
        <rFont val="Calibri"/>
      </rPr>
      <t>10. Estimated Undergraduate Enrollment by Major at Two-Year Institutions: 2019 to 2023</t>
    </r>
  </si>
  <si>
    <r>
      <rPr>
        <u val="single"/>
        <sz val="11"/>
        <color indexed="17"/>
        <rFont val="Calibri"/>
      </rPr>
      <t>11. Estimated Undergraduate Enrollment by Major at PABs</t>
    </r>
  </si>
  <si>
    <r>
      <rPr>
        <u val="single"/>
        <sz val="11"/>
        <color indexed="17"/>
        <rFont val="Calibri"/>
      </rPr>
      <t>12. Special Analysis: Spring Freshman Enrollment Estimates by Institutional Sector and Gender: 2020 to 2023 (unweighted)</t>
    </r>
  </si>
  <si>
    <t>Table 1.  Estimated National Enrollment by Institutional Sector: 2019 to 2023</t>
  </si>
  <si>
    <t>Spring 2019</t>
  </si>
  <si>
    <t>Sector</t>
  </si>
  <si>
    <t>Enrollment</t>
  </si>
  <si>
    <t>% Change from Previous Year</t>
  </si>
  <si>
    <t>Total Enrollment (All Sectors)</t>
  </si>
  <si>
    <t>Public 4-Year</t>
  </si>
  <si>
    <t>Private nonprofit 4-year</t>
  </si>
  <si>
    <t>Private for-profit 4-year</t>
  </si>
  <si>
    <t>PABs</t>
  </si>
  <si>
    <t>Public 2-year</t>
  </si>
  <si>
    <t>Unduplicated Student Headcount (All Sectors)</t>
  </si>
  <si>
    <t>Table 2. Estimated National Enrollment by Institutional Sector and Program Level: 2019 to 2023</t>
  </si>
  <si>
    <t>Program Level</t>
  </si>
  <si>
    <t>Undergraduate (All)</t>
  </si>
  <si>
    <t>Associate Degree-Seeking</t>
  </si>
  <si>
    <t>Bachelor's Degree-Seeking</t>
  </si>
  <si>
    <t>Other Undergraduate</t>
  </si>
  <si>
    <t>Graduate/Professional</t>
  </si>
  <si>
    <t>Public 4-year</t>
  </si>
  <si>
    <t xml:space="preserve">     Associate Degree-Seeking</t>
  </si>
  <si>
    <t xml:space="preserve">     Other Undergraduate</t>
  </si>
  <si>
    <t>Table 3. Estimated National Enrollment by Institutional Sector and Enrollment Intensity: 2019 to 2023</t>
  </si>
  <si>
    <t>Enrollment Intensity</t>
  </si>
  <si>
    <t>Full-Time</t>
  </si>
  <si>
    <t>Part-Time</t>
  </si>
  <si>
    <t>Table 4. Estimated National Enrollment by Institutional Sector and Age Group: 2019 to 2023</t>
  </si>
  <si>
    <t>Age Group</t>
  </si>
  <si>
    <t>Under 18</t>
  </si>
  <si>
    <t>18 to 24</t>
  </si>
  <si>
    <t>Over 24</t>
  </si>
  <si>
    <t>Table 5. The Average Age of Students by Program Level, Institutional Sector, and Enrollment Intensity: 2019 to 2023</t>
  </si>
  <si>
    <t>Average
 (yrs.)</t>
  </si>
  <si>
    <t>Table 6. The Median and Average Ages of Students by Program Level, Institutional Sector, and Gender: 2019 to 2023</t>
  </si>
  <si>
    <t>Men</t>
  </si>
  <si>
    <t>Women</t>
  </si>
  <si>
    <t>Median
 (yrs.)</t>
  </si>
  <si>
    <t>Undergraduate</t>
  </si>
  <si>
    <t>Table 7. Estimated National Enrollment by Institutional Sector and Gender: 2019 to 2023</t>
  </si>
  <si>
    <t>Gender</t>
  </si>
  <si>
    <t>Table 8a. Estimated Enrollment by State of Institution: 2019 to 2023</t>
  </si>
  <si>
    <t>State</t>
  </si>
  <si>
    <t>Percent Change from Previous Year</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</si>
  <si>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</si>
  <si>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</si>
  <si>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</si>
  <si>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</si>
  <si>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</si>
  <si>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</si>
  <si>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</si>
  <si>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</si>
  <si>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</si>
  <si>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</si>
  <si>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</si>
  <si>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</si>
  <si>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</si>
  <si>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</si>
  <si>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</si>
  <si>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</si>
  <si>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</si>
  <si>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</si>
  <si>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</si>
  <si>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</si>
  <si>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</si>
  <si>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</si>
  <si>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</si>
  <si>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</si>
  <si>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</si>
  <si>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</si>
  <si>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</si>
  <si>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</si>
  <si>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</si>
  <si>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</si>
  <si>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</si>
  <si>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</si>
  <si>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</si>
  <si>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</si>
  <si>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</si>
  <si>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</si>
  <si>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</si>
  <si>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</si>
  <si>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</si>
  <si>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</si>
  <si>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</si>
  <si>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</si>
  <si>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</si>
  <si>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</si>
  <si>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</si>
  <si>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</si>
  <si>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</si>
  <si>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</si>
  <si>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</si>
  <si>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</si>
  <si>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</si>
  <si>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Multi-State or POI</t>
  </si>
  <si>
    <t>Table 8b. Estimated Enrollment by State of Institution and Sector: 2019 to 2023</t>
  </si>
  <si>
    <t>Private Nonprofit 4-year</t>
  </si>
  <si>
    <t>Primarily Associate Degree Granting Baccalareate Institutions (PABs)</t>
  </si>
  <si>
    <t>Other</t>
  </si>
  <si>
    <t>-</t>
  </si>
  <si>
    <t>Table 9. Estimated Undergraduate Enrollment by Major at Four-Year Institutions: 2019 to 2023</t>
  </si>
  <si>
    <t>Major
 (CIP Code)</t>
  </si>
  <si>
    <t>CIP Family Title</t>
  </si>
  <si>
    <t>52</t>
  </si>
  <si>
    <t>Business, Management, Marketing, and Related Support</t>
  </si>
  <si>
    <t>51</t>
  </si>
  <si>
    <t>Health Professions and Related Clinical Sciences</t>
  </si>
  <si>
    <t>24</t>
  </si>
  <si>
    <t>Liberal Arts and Sciences, General Studies and Humanities</t>
  </si>
  <si>
    <t>11</t>
  </si>
  <si>
    <t>Computer and Information Sciences and Support Services</t>
  </si>
  <si>
    <t>26</t>
  </si>
  <si>
    <t>Biological and Biomedical Sciences</t>
  </si>
  <si>
    <t>14</t>
  </si>
  <si>
    <t>Engineering</t>
  </si>
  <si>
    <t>42</t>
  </si>
  <si>
    <t>Psychology</t>
  </si>
  <si>
    <t>13</t>
  </si>
  <si>
    <t>Education</t>
  </si>
  <si>
    <t>50</t>
  </si>
  <si>
    <t>Visual and Performing Arts</t>
  </si>
  <si>
    <t>45</t>
  </si>
  <si>
    <t>Social Sciences</t>
  </si>
  <si>
    <t>09</t>
  </si>
  <si>
    <t>Communication, Journalism, and Related Programs</t>
  </si>
  <si>
    <t>30</t>
  </si>
  <si>
    <t>Multi/Interdisciplinary Studies</t>
  </si>
  <si>
    <t>43</t>
  </si>
  <si>
    <t>Security and Protective Services</t>
  </si>
  <si>
    <t>31</t>
  </si>
  <si>
    <t>Parks, Recreation, Leisure and Fitness Studies</t>
  </si>
  <si>
    <t>44</t>
  </si>
  <si>
    <t>Public Administration and Social Service Professions</t>
  </si>
  <si>
    <t>40</t>
  </si>
  <si>
    <t>Physical Sciences</t>
  </si>
  <si>
    <t>23</t>
  </si>
  <si>
    <t>English Language and Literature/Letters</t>
  </si>
  <si>
    <t>01</t>
  </si>
  <si>
    <t>Agriculture, Agriculture Operations, and Related Sciences</t>
  </si>
  <si>
    <t>27</t>
  </si>
  <si>
    <t>Mathematics and Statistics</t>
  </si>
  <si>
    <t>03</t>
  </si>
  <si>
    <t>Natural Resources and Conservation</t>
  </si>
  <si>
    <t>15</t>
  </si>
  <si>
    <t>Engineering Technologies/Technicians</t>
  </si>
  <si>
    <t>54</t>
  </si>
  <si>
    <t>History</t>
  </si>
  <si>
    <t>19</t>
  </si>
  <si>
    <t>Family and Consumer Sciences/Human Sciences</t>
  </si>
  <si>
    <t>04</t>
  </si>
  <si>
    <t>Architecture and Related Services</t>
  </si>
  <si>
    <t>16</t>
  </si>
  <si>
    <t>Foreign Languages, Literatures, and Linguistics</t>
  </si>
  <si>
    <t>49</t>
  </si>
  <si>
    <t>Transportation and Materials Moving</t>
  </si>
  <si>
    <t>38</t>
  </si>
  <si>
    <t>Philosophy and Religious Studies</t>
  </si>
  <si>
    <t>10</t>
  </si>
  <si>
    <t>Communications Technologies/Technicians and Support Services</t>
  </si>
  <si>
    <t>39</t>
  </si>
  <si>
    <t>Theology and Religious Vocations</t>
  </si>
  <si>
    <t>05</t>
  </si>
  <si>
    <t>Area, Ethnic, Cultural, and Gender Studies</t>
  </si>
  <si>
    <t>22</t>
  </si>
  <si>
    <t>Legal Professions and Studies</t>
  </si>
  <si>
    <t>12</t>
  </si>
  <si>
    <t>Personal and Culinary Services</t>
  </si>
  <si>
    <t>29</t>
  </si>
  <si>
    <t>Military Technologies</t>
  </si>
  <si>
    <t>47</t>
  </si>
  <si>
    <t>Mechanic and Repair Technologies/Technicians</t>
  </si>
  <si>
    <t>Table 10. Estimated Undergraduate Enrollment by Major at Two-Year Institutions: 2019 to 2023</t>
  </si>
  <si>
    <t>46</t>
  </si>
  <si>
    <t>Construction Trades</t>
  </si>
  <si>
    <t>48</t>
  </si>
  <si>
    <t>Precision Production</t>
  </si>
  <si>
    <t>41</t>
  </si>
  <si>
    <t>Science Technologies/Technicians</t>
  </si>
  <si>
    <t>32</t>
  </si>
  <si>
    <t>Basic Skills</t>
  </si>
  <si>
    <t>Table 11. Estimated Undergraduate Enrollment by Major at PABs: 2019 to 2023</t>
  </si>
  <si>
    <t>Table 12. Special Analysis: Spring Freshman Enrollment Estimates by Institutional Sector and Gender: 2020 to 2023 (unweighted)</t>
  </si>
  <si>
    <t>Gender and Race/Ethnicity</t>
  </si>
  <si>
    <t>Total</t>
  </si>
  <si>
    <t>Male</t>
  </si>
  <si>
    <t>Female</t>
  </si>
  <si>
    <t>Missing Gender</t>
  </si>
  <si>
    <t>*This table includes CIP families with more than 5000 students in descending order</t>
  </si>
  <si>
    <t>Total Four-Year Undergrad Enrollment From Table 2</t>
  </si>
  <si>
    <r>
      <rPr>
        <sz val="14"/>
        <color indexed="8"/>
        <rFont val="Calibri"/>
      </rPr>
      <t xml:space="preserve">Table 9: Estimated </t>
    </r>
    <r>
      <rPr>
        <b val="1"/>
        <sz val="14"/>
        <color indexed="8"/>
        <rFont val="Calibri"/>
      </rPr>
      <t>Undergraduate</t>
    </r>
    <r>
      <rPr>
        <sz val="14"/>
        <color indexed="8"/>
        <rFont val="Calibri"/>
      </rPr>
      <t xml:space="preserve"> Enrollment at </t>
    </r>
    <r>
      <rPr>
        <b val="1"/>
        <sz val="14"/>
        <color indexed="8"/>
        <rFont val="Calibri"/>
      </rPr>
      <t xml:space="preserve">Four-Year Institutions </t>
    </r>
    <r>
      <rPr>
        <sz val="14"/>
        <color indexed="8"/>
        <rFont val="Calibri"/>
      </rPr>
      <t xml:space="preserve">by Classification of Instructional Program Family </t>
    </r>
  </si>
  <si>
    <t>Spring 2017</t>
  </si>
  <si>
    <t>COUNT OF RC_STIDS</t>
  </si>
  <si>
    <t>CIP Family Code</t>
  </si>
  <si>
    <t>% Change from Prior Year</t>
  </si>
  <si>
    <t>primary_cip_family</t>
  </si>
  <si>
    <t>primary_cip_family_title</t>
  </si>
  <si>
    <t>Dist</t>
  </si>
  <si>
    <t>result</t>
  </si>
  <si>
    <t>Result</t>
  </si>
  <si>
    <t>25</t>
  </si>
  <si>
    <t>Library Science</t>
  </si>
  <si>
    <t>28</t>
  </si>
  <si>
    <t>Reserve Officer Training Corps (JROTC, ROTC)</t>
  </si>
  <si>
    <t>33</t>
  </si>
  <si>
    <t>Citizenship Activities</t>
  </si>
  <si>
    <t>34</t>
  </si>
  <si>
    <t>Health-Related Knowledge and Skills</t>
  </si>
  <si>
    <t>35</t>
  </si>
  <si>
    <t>Interpersonal and Social Skills</t>
  </si>
  <si>
    <t>36</t>
  </si>
  <si>
    <t>Leisure and Recreational Activities</t>
  </si>
  <si>
    <t>37</t>
  </si>
  <si>
    <t>Personal Awareness and Self-Improvement</t>
  </si>
  <si>
    <t>53</t>
  </si>
  <si>
    <t>High School/Secondary Diplomas and Certificates</t>
  </si>
  <si>
    <t>60</t>
  </si>
  <si>
    <t>Residency Programs</t>
  </si>
  <si>
    <t>Total Two-Year Undergrad Enrollment From Table 2</t>
  </si>
  <si>
    <r>
      <rPr>
        <sz val="14"/>
        <color indexed="8"/>
        <rFont val="Calibri"/>
      </rPr>
      <t xml:space="preserve">Table 10: Estimated </t>
    </r>
    <r>
      <rPr>
        <b val="1"/>
        <sz val="14"/>
        <color indexed="8"/>
        <rFont val="Calibri"/>
      </rPr>
      <t>Undergraduate</t>
    </r>
    <r>
      <rPr>
        <sz val="14"/>
        <color indexed="8"/>
        <rFont val="Calibri"/>
      </rPr>
      <t xml:space="preserve"> Enrollment at </t>
    </r>
    <r>
      <rPr>
        <b val="1"/>
        <sz val="14"/>
        <color indexed="8"/>
        <rFont val="Calibri"/>
      </rPr>
      <t xml:space="preserve">Two-Year Institutions </t>
    </r>
    <r>
      <rPr>
        <sz val="14"/>
        <color indexed="8"/>
        <rFont val="Calibri"/>
      </rPr>
      <t xml:space="preserve">by Classification of Instructional Program Family </t>
    </r>
  </si>
  <si>
    <t>SAS OUTPUT</t>
  </si>
  <si>
    <t>Table 9a. Estimated Enrollment by State of Institution: 2019 to 2023</t>
  </si>
  <si>
    <t>Public 2yr</t>
  </si>
  <si>
    <t>Public 4yr</t>
  </si>
  <si>
    <t>Private Nonprofit 4yr</t>
  </si>
  <si>
    <t>Kansas</t>
  </si>
  <si>
    <t>Louisiana</t>
  </si>
  <si>
    <t>Mississippi</t>
  </si>
  <si>
    <t>Ohio*</t>
  </si>
  <si>
    <t>Texas</t>
  </si>
  <si>
    <t>Utah</t>
  </si>
  <si>
    <t>Washington</t>
  </si>
  <si>
    <t>West Virginia</t>
  </si>
  <si>
    <t>Multi-State Institutions</t>
  </si>
  <si>
    <t>Table 9b. Estimated Enrollment by State of Institution and Sector: 2018 to 2021</t>
  </si>
  <si>
    <t>Number of Institutions</t>
  </si>
  <si>
    <t>State Name</t>
  </si>
  <si>
    <t>don't show Arizona other, too much fluctuation across years</t>
  </si>
  <si>
    <t>Do not show 'other' if it's under three</t>
  </si>
  <si>
    <t>District of Columbia</t>
  </si>
  <si>
    <t>do not show, too much fluctuation</t>
  </si>
  <si>
    <t>keep pub 2yr, not too much fluctuation and public sector is important</t>
  </si>
  <si>
    <t>Do not show 'other' if N&lt;3</t>
  </si>
  <si>
    <t>state_name</t>
  </si>
  <si>
    <t>sector</t>
  </si>
  <si>
    <t>N_INST</t>
  </si>
  <si>
    <t>Two-year, Public</t>
  </si>
  <si>
    <t>Four-year, Public</t>
  </si>
  <si>
    <t>Four-year, Private NP</t>
  </si>
</sst>
</file>

<file path=xl/styles.xml><?xml version="1.0" encoding="utf-8"?>
<styleSheet xmlns="http://schemas.openxmlformats.org/spreadsheetml/2006/main">
  <numFmts count="3">
    <numFmt numFmtId="0" formatCode="General"/>
    <numFmt numFmtId="59" formatCode="0.0%"/>
    <numFmt numFmtId="60" formatCode="&quot; &quot;* #,##0&quot; &quot;;&quot; &quot;* (#,##0);&quot; &quot;* &quot;-&quot;??&quot; &quot;"/>
  </numFmts>
  <fonts count="16">
    <font>
      <sz val="11"/>
      <color indexed="8"/>
      <name val="Calibri"/>
    </font>
    <font>
      <sz val="12"/>
      <color indexed="8"/>
      <name val="Helvetica Neue"/>
    </font>
    <font>
      <sz val="15"/>
      <color indexed="8"/>
      <name val="Calibri"/>
    </font>
    <font>
      <b val="1"/>
      <sz val="11"/>
      <color indexed="8"/>
      <name val="Calibri"/>
    </font>
    <font>
      <sz val="11"/>
      <color indexed="11"/>
      <name val="Calibri"/>
    </font>
    <font>
      <sz val="7"/>
      <color indexed="8"/>
      <name val="Calibri"/>
    </font>
    <font>
      <sz val="10"/>
      <color indexed="8"/>
      <name val="Calibri"/>
    </font>
    <font>
      <b val="1"/>
      <sz val="14"/>
      <color indexed="8"/>
      <name val="Calibri"/>
    </font>
    <font>
      <b val="1"/>
      <sz val="12"/>
      <color indexed="8"/>
      <name val="Calibri"/>
    </font>
    <font>
      <u val="single"/>
      <sz val="11"/>
      <color indexed="17"/>
      <name val="Calibri"/>
    </font>
    <font>
      <i val="1"/>
      <sz val="11"/>
      <color indexed="8"/>
      <name val="Calibri"/>
    </font>
    <font>
      <b val="1"/>
      <sz val="11"/>
      <color indexed="11"/>
      <name val="Calibri"/>
    </font>
    <font>
      <sz val="8"/>
      <color indexed="8"/>
      <name val="Calibri"/>
    </font>
    <font>
      <u val="single"/>
      <sz val="11"/>
      <color indexed="8"/>
      <name val="Calibri"/>
    </font>
    <font>
      <sz val="11"/>
      <color indexed="8"/>
      <name val="Helvetica Neue"/>
    </font>
    <font>
      <sz val="14"/>
      <color indexed="8"/>
      <name val="Calibri"/>
    </font>
  </fonts>
  <fills count="9">
    <fill>
      <patternFill patternType="none"/>
    </fill>
    <fill>
      <patternFill patternType="gray125"/>
    </fill>
    <fill>
      <patternFill patternType="solid">
        <fgColor indexed="10"/>
        <bgColor auto="1"/>
      </patternFill>
    </fill>
    <fill>
      <patternFill patternType="solid">
        <fgColor indexed="18"/>
        <bgColor auto="1"/>
      </patternFill>
    </fill>
    <fill>
      <patternFill patternType="solid">
        <fgColor indexed="19"/>
        <bgColor auto="1"/>
      </patternFill>
    </fill>
    <fill>
      <patternFill patternType="solid">
        <fgColor indexed="11"/>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5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9"/>
      </left>
      <right style="thin">
        <color indexed="9"/>
      </right>
      <top style="medium">
        <color indexed="8"/>
      </top>
      <bottom style="thin">
        <color indexed="9"/>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thin">
        <color indexed="9"/>
      </bottom>
      <diagonal/>
    </border>
    <border>
      <left style="medium">
        <color indexed="8"/>
      </left>
      <right style="medium">
        <color indexed="8"/>
      </right>
      <top style="thin">
        <color indexed="9"/>
      </top>
      <bottom style="thin">
        <color indexed="9"/>
      </bottom>
      <diagonal/>
    </border>
    <border>
      <left style="medium">
        <color indexed="8"/>
      </left>
      <right style="medium">
        <color indexed="8"/>
      </right>
      <top style="thin">
        <color indexed="9"/>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9"/>
      </left>
      <right style="thin">
        <color indexed="9"/>
      </right>
      <top style="thin">
        <color indexed="9"/>
      </top>
      <bottom/>
      <diagonal/>
    </border>
    <border>
      <left style="thin">
        <color indexed="9"/>
      </left>
      <right style="medium">
        <color indexed="8"/>
      </right>
      <top style="thin">
        <color indexed="9"/>
      </top>
      <bottom style="thin">
        <color indexed="9"/>
      </bottom>
      <diagonal/>
    </border>
    <border>
      <left style="thin">
        <color indexed="9"/>
      </left>
      <right/>
      <top/>
      <bottom/>
      <diagonal/>
    </border>
    <border>
      <left/>
      <right/>
      <top/>
      <bottom style="medium">
        <color indexed="8"/>
      </bottom>
      <diagonal/>
    </border>
    <border>
      <left/>
      <right style="thin">
        <color indexed="9"/>
      </right>
      <top style="thin">
        <color indexed="9"/>
      </top>
      <bottom style="medium">
        <color indexed="8"/>
      </bottom>
      <diagonal/>
    </border>
    <border>
      <left style="thin">
        <color indexed="9"/>
      </left>
      <right style="medium">
        <color indexed="8"/>
      </right>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top/>
      <bottom/>
      <diagonal/>
    </border>
    <border>
      <left/>
      <right style="medium">
        <color indexed="8"/>
      </right>
      <top style="medium">
        <color indexed="8"/>
      </top>
      <bottom/>
      <diagonal/>
    </border>
    <border>
      <left style="medium">
        <color indexed="8"/>
      </left>
      <right/>
      <top/>
      <bottom style="medium">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medium">
        <color indexed="8"/>
      </right>
      <top style="thin">
        <color indexed="9"/>
      </top>
      <bottom style="medium">
        <color indexed="8"/>
      </bottom>
      <diagonal/>
    </border>
    <border>
      <left style="thin">
        <color indexed="9"/>
      </left>
      <right style="thin">
        <color indexed="9"/>
      </right>
      <top style="medium">
        <color indexed="8"/>
      </top>
      <bottom style="medium">
        <color indexed="8"/>
      </bottom>
      <diagonal/>
    </border>
    <border>
      <left style="medium">
        <color indexed="8"/>
      </left>
      <right style="medium">
        <color indexed="8"/>
      </right>
      <top style="thin">
        <color indexed="9"/>
      </top>
      <bottom/>
      <diagonal/>
    </border>
    <border>
      <left style="medium">
        <color indexed="8"/>
      </left>
      <right style="medium">
        <color indexed="8"/>
      </right>
      <top/>
      <bottom style="thin">
        <color indexed="9"/>
      </bottom>
      <diagonal/>
    </border>
    <border>
      <left style="medium">
        <color indexed="8"/>
      </left>
      <right style="thin">
        <color indexed="9"/>
      </right>
      <top style="medium">
        <color indexed="8"/>
      </top>
      <bottom style="thin">
        <color indexed="9"/>
      </bottom>
      <diagonal/>
    </border>
    <border>
      <left style="thin">
        <color indexed="9"/>
      </left>
      <right style="thin">
        <color indexed="9"/>
      </right>
      <top style="thin">
        <color indexed="9"/>
      </top>
      <bottom style="thick">
        <color indexed="8"/>
      </bottom>
      <diagonal/>
    </border>
    <border>
      <left style="thin">
        <color indexed="9"/>
      </left>
      <right style="thin">
        <color indexed="9"/>
      </right>
      <top style="medium">
        <color indexed="8"/>
      </top>
      <bottom style="thin">
        <color indexed="8"/>
      </bottom>
      <diagonal/>
    </border>
    <border>
      <left style="thin">
        <color indexed="9"/>
      </left>
      <right style="thin">
        <color indexed="9"/>
      </right>
      <top style="thick">
        <color indexed="8"/>
      </top>
      <bottom style="thin">
        <color indexed="9"/>
      </bottom>
      <diagonal/>
    </border>
    <border>
      <left style="thin">
        <color indexed="9"/>
      </left>
      <right style="medium">
        <color indexed="8"/>
      </right>
      <top style="medium">
        <color indexed="8"/>
      </top>
      <bottom style="thin">
        <color indexed="9"/>
      </bottom>
      <diagonal/>
    </border>
    <border>
      <left style="medium">
        <color indexed="8"/>
      </left>
      <right style="thin">
        <color indexed="9"/>
      </right>
      <top style="thin">
        <color indexed="9"/>
      </top>
      <bottom style="medium">
        <color indexed="8"/>
      </bottom>
      <diagonal/>
    </border>
  </borders>
  <cellStyleXfs count="1">
    <xf numFmtId="0" fontId="0" applyNumberFormat="0" applyFont="1" applyFill="0" applyBorder="0" applyAlignment="1" applyProtection="0">
      <alignment vertical="bottom"/>
    </xf>
  </cellStyleXfs>
  <cellXfs count="25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borderId="1" applyNumberFormat="1" applyFont="1" applyFill="0" applyBorder="1" applyAlignment="1" applyProtection="0">
      <alignment vertical="bottom"/>
    </xf>
    <xf numFmtId="0" fontId="0" borderId="1" applyNumberFormat="0" applyFont="1" applyFill="0" applyBorder="1" applyAlignment="1" applyProtection="0">
      <alignment vertical="bottom"/>
    </xf>
    <xf numFmtId="49" fontId="0" borderId="1" applyNumberFormat="1" applyFont="1" applyFill="0" applyBorder="1" applyAlignment="1" applyProtection="0">
      <alignment vertical="bottom"/>
    </xf>
    <xf numFmtId="0" fontId="0" borderId="1" applyNumberFormat="0" applyFont="1" applyFill="0" applyBorder="1" applyAlignment="1" applyProtection="0">
      <alignment horizontal="left" vertical="bottom"/>
    </xf>
    <xf numFmtId="59" fontId="0" borderId="1" applyNumberFormat="1" applyFont="1" applyFill="0" applyBorder="1" applyAlignment="1" applyProtection="0">
      <alignment vertical="bottom"/>
    </xf>
    <xf numFmtId="0" fontId="0" fillId="2" borderId="1" applyNumberFormat="0" applyFont="1" applyFill="1" applyBorder="1" applyAlignment="1" applyProtection="0">
      <alignment vertical="bottom" wrapText="1"/>
    </xf>
    <xf numFmtId="49" fontId="0" fillId="2" borderId="1" applyNumberFormat="1" applyFont="1" applyFill="1" applyBorder="1" applyAlignment="1" applyProtection="0">
      <alignment vertical="center" wrapText="1"/>
    </xf>
    <xf numFmtId="0" fontId="4" borderId="1" applyNumberFormat="0" applyFont="1" applyFill="0" applyBorder="1" applyAlignment="1" applyProtection="0">
      <alignment vertical="bottom"/>
    </xf>
    <xf numFmtId="0" fontId="0" applyNumberFormat="1" applyFont="1" applyFill="0" applyBorder="0" applyAlignment="1" applyProtection="0">
      <alignment vertical="bottom"/>
    </xf>
    <xf numFmtId="49" fontId="7" borderId="1" applyNumberFormat="1" applyFont="1" applyFill="0" applyBorder="1" applyAlignment="1" applyProtection="0">
      <alignment vertical="bottom"/>
    </xf>
    <xf numFmtId="49" fontId="8" borderId="1" applyNumberFormat="1" applyFont="1" applyFill="0" applyBorder="1" applyAlignment="1" applyProtection="0">
      <alignment vertical="bottom"/>
    </xf>
    <xf numFmtId="0" fontId="0" applyNumberFormat="1" applyFont="1" applyFill="0" applyBorder="0" applyAlignment="1" applyProtection="0">
      <alignment vertical="bottom"/>
    </xf>
    <xf numFmtId="49" fontId="7" borderId="2" applyNumberFormat="1" applyFont="1" applyFill="0" applyBorder="1" applyAlignment="1" applyProtection="0">
      <alignment horizontal="left" vertical="bottom"/>
    </xf>
    <xf numFmtId="0" fontId="7" borderId="2" applyNumberFormat="0" applyFont="1" applyFill="0" applyBorder="1" applyAlignment="1" applyProtection="0">
      <alignment horizontal="left" vertical="bottom"/>
    </xf>
    <xf numFmtId="0" fontId="0" fillId="3" borderId="3" applyNumberFormat="0" applyFont="1" applyFill="1" applyBorder="1" applyAlignment="1" applyProtection="0">
      <alignment vertical="bottom"/>
    </xf>
    <xf numFmtId="49" fontId="0" fillId="3" borderId="3" applyNumberFormat="1" applyFont="1" applyFill="1" applyBorder="1" applyAlignment="1" applyProtection="0">
      <alignment vertical="bottom"/>
    </xf>
    <xf numFmtId="49" fontId="0" fillId="3" borderId="3" applyNumberFormat="1" applyFont="1" applyFill="1" applyBorder="1" applyAlignment="1" applyProtection="0">
      <alignment horizontal="center" vertical="bottom"/>
    </xf>
    <xf numFmtId="0" fontId="0" fillId="3" borderId="3" applyNumberFormat="0" applyFont="1" applyFill="1" applyBorder="1" applyAlignment="1" applyProtection="0">
      <alignment horizontal="center" vertical="bottom"/>
    </xf>
    <xf numFmtId="0" fontId="0" borderId="4" applyNumberFormat="0" applyFont="1" applyFill="0" applyBorder="1" applyAlignment="1" applyProtection="0">
      <alignment vertical="bottom"/>
    </xf>
    <xf numFmtId="49" fontId="0" fillId="3" borderId="3" applyNumberFormat="1" applyFont="1" applyFill="1" applyBorder="1" applyAlignment="1" applyProtection="0">
      <alignment horizontal="center" vertical="center"/>
    </xf>
    <xf numFmtId="49" fontId="0" fillId="3" borderId="5" applyNumberFormat="1" applyFont="1" applyFill="1" applyBorder="1" applyAlignment="1" applyProtection="0">
      <alignment horizontal="center" vertical="center"/>
    </xf>
    <xf numFmtId="49" fontId="0" fillId="3" borderId="6" applyNumberFormat="1" applyFont="1" applyFill="1" applyBorder="1" applyAlignment="1" applyProtection="0">
      <alignment horizontal="center" vertical="center" wrapText="1"/>
    </xf>
    <xf numFmtId="49" fontId="0" borderId="3" applyNumberFormat="1" applyFont="1" applyFill="0" applyBorder="1" applyAlignment="1" applyProtection="0">
      <alignment horizontal="right" vertical="bottom"/>
    </xf>
    <xf numFmtId="60" fontId="0" borderId="3" applyNumberFormat="1" applyFont="1" applyFill="0" applyBorder="1" applyAlignment="1" applyProtection="0">
      <alignment vertical="bottom"/>
    </xf>
    <xf numFmtId="60" fontId="0" borderId="5" applyNumberFormat="1" applyFont="1" applyFill="0" applyBorder="1" applyAlignment="1" applyProtection="0">
      <alignment vertical="bottom"/>
    </xf>
    <xf numFmtId="59" fontId="0" borderId="6" applyNumberFormat="1" applyFont="1" applyFill="0" applyBorder="1" applyAlignment="1" applyProtection="0">
      <alignment vertical="bottom"/>
    </xf>
    <xf numFmtId="60" fontId="0" borderId="4" applyNumberFormat="1" applyFont="1" applyFill="0" applyBorder="1" applyAlignment="1" applyProtection="0">
      <alignment vertical="bottom"/>
    </xf>
    <xf numFmtId="60" fontId="0" borderId="1" applyNumberFormat="1" applyFont="1" applyFill="0" applyBorder="1" applyAlignment="1" applyProtection="0">
      <alignment vertical="bottom"/>
    </xf>
    <xf numFmtId="60" fontId="0" fillId="3" borderId="3" applyNumberFormat="1" applyFont="1" applyFill="1" applyBorder="1" applyAlignment="1" applyProtection="0">
      <alignment vertical="bottom"/>
    </xf>
    <xf numFmtId="60" fontId="0" fillId="3" borderId="5" applyNumberFormat="1" applyFont="1" applyFill="1" applyBorder="1" applyAlignment="1" applyProtection="0">
      <alignment vertical="bottom"/>
    </xf>
    <xf numFmtId="59" fontId="0" fillId="3" borderId="6" applyNumberFormat="1" applyFont="1" applyFill="1" applyBorder="1" applyAlignment="1" applyProtection="0">
      <alignment vertical="bottom"/>
    </xf>
    <xf numFmtId="0" fontId="0" borderId="7" applyNumberFormat="0" applyFont="1" applyFill="0" applyBorder="1" applyAlignment="1" applyProtection="0">
      <alignment vertical="bottom"/>
    </xf>
    <xf numFmtId="60" fontId="0" borderId="7" applyNumberFormat="1" applyFont="1" applyFill="0" applyBorder="1" applyAlignment="1" applyProtection="0">
      <alignment vertical="bottom"/>
    </xf>
    <xf numFmtId="0" fontId="0" applyNumberFormat="1" applyFont="1" applyFill="0" applyBorder="0" applyAlignment="1" applyProtection="0">
      <alignment vertical="bottom"/>
    </xf>
    <xf numFmtId="0" fontId="7" fillId="2" borderId="2" applyNumberFormat="0" applyFont="1" applyFill="1" applyBorder="1" applyAlignment="1" applyProtection="0">
      <alignment horizontal="left" vertical="bottom"/>
    </xf>
    <xf numFmtId="49" fontId="0" fillId="3" borderId="8" applyNumberFormat="1" applyFont="1" applyFill="1" applyBorder="1" applyAlignment="1" applyProtection="0">
      <alignment horizontal="center" vertical="center"/>
    </xf>
    <xf numFmtId="60" fontId="0" fillId="3" borderId="3" applyNumberFormat="1" applyFont="1" applyFill="1" applyBorder="1" applyAlignment="1" applyProtection="0">
      <alignment horizontal="center" vertical="center"/>
    </xf>
    <xf numFmtId="0" fontId="0" fillId="3" borderId="9" applyNumberFormat="0" applyFont="1" applyFill="1" applyBorder="1" applyAlignment="1" applyProtection="0">
      <alignment horizontal="center" vertical="center"/>
    </xf>
    <xf numFmtId="49" fontId="0" fillId="2" borderId="10" applyNumberFormat="1" applyFont="1" applyFill="1" applyBorder="1" applyAlignment="1" applyProtection="0">
      <alignment horizontal="center" vertical="center" wrapText="1"/>
    </xf>
    <xf numFmtId="49" fontId="0" fillId="2" borderId="3" applyNumberFormat="1" applyFont="1" applyFill="1" applyBorder="1" applyAlignment="1" applyProtection="0">
      <alignment vertical="center"/>
    </xf>
    <xf numFmtId="60" fontId="0" fillId="2" borderId="3" applyNumberFormat="1" applyFont="1" applyFill="1" applyBorder="1" applyAlignment="1" applyProtection="0">
      <alignment vertical="bottom"/>
    </xf>
    <xf numFmtId="60" fontId="0" fillId="2" borderId="5" applyNumberFormat="1" applyFont="1" applyFill="1" applyBorder="1" applyAlignment="1" applyProtection="0">
      <alignment vertical="bottom"/>
    </xf>
    <xf numFmtId="59" fontId="0" fillId="2" borderId="6" applyNumberFormat="1" applyFont="1" applyFill="1" applyBorder="1" applyAlignment="1" applyProtection="0">
      <alignment vertical="bottom"/>
    </xf>
    <xf numFmtId="0" fontId="0" fillId="2" borderId="11" applyNumberFormat="0" applyFont="1" applyFill="1" applyBorder="1" applyAlignment="1" applyProtection="0">
      <alignment horizontal="center" vertical="center" wrapText="1"/>
    </xf>
    <xf numFmtId="49" fontId="0" fillId="2" borderId="3" applyNumberFormat="1" applyFont="1" applyFill="1" applyBorder="1" applyAlignment="1" applyProtection="0">
      <alignment horizontal="right" vertical="center"/>
    </xf>
    <xf numFmtId="0" fontId="0" fillId="2" borderId="12" applyNumberFormat="0" applyFont="1" applyFill="1" applyBorder="1" applyAlignment="1" applyProtection="0">
      <alignment horizontal="center" vertical="center" wrapText="1"/>
    </xf>
    <xf numFmtId="0" fontId="0" fillId="2" borderId="7" applyNumberFormat="0" applyFont="1" applyFill="1" applyBorder="1" applyAlignment="1" applyProtection="0">
      <alignment vertical="center"/>
    </xf>
    <xf numFmtId="0" fontId="0" fillId="2" borderId="7" applyNumberFormat="0" applyFont="1" applyFill="1" applyBorder="1" applyAlignment="1" applyProtection="0">
      <alignment vertical="bottom"/>
    </xf>
    <xf numFmtId="0" fontId="0" fillId="2" borderId="1" applyNumberFormat="0" applyFont="1" applyFill="1" applyBorder="1" applyAlignment="1" applyProtection="0">
      <alignment vertical="center"/>
    </xf>
    <xf numFmtId="0" fontId="0" fillId="2" borderId="1"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3" borderId="8" applyNumberFormat="1" applyFont="1" applyFill="1" applyBorder="1" applyAlignment="1" applyProtection="0">
      <alignment horizontal="center" vertical="center" wrapText="1"/>
    </xf>
    <xf numFmtId="0" fontId="0" fillId="3" borderId="3" applyNumberFormat="0" applyFont="1" applyFill="1" applyBorder="1" applyAlignment="1" applyProtection="0">
      <alignment horizontal="center" vertical="center"/>
    </xf>
    <xf numFmtId="0" fontId="0" fillId="3" borderId="9" applyNumberFormat="0" applyFont="1" applyFill="1" applyBorder="1" applyAlignment="1" applyProtection="0">
      <alignment horizontal="center" vertical="center" wrapText="1"/>
    </xf>
    <xf numFmtId="49" fontId="0" fillId="2" borderId="3"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49" fontId="0" fillId="3" borderId="13" applyNumberFormat="1" applyFont="1" applyFill="1" applyBorder="1" applyAlignment="1" applyProtection="0">
      <alignment horizontal="center" vertical="center"/>
    </xf>
    <xf numFmtId="0" fontId="0" fillId="3" borderId="14" applyNumberFormat="0" applyFont="1" applyFill="1" applyBorder="1" applyAlignment="1" applyProtection="0">
      <alignment horizontal="center" vertical="center"/>
    </xf>
    <xf numFmtId="49" fontId="0" fillId="2" borderId="10" applyNumberFormat="1" applyFont="1" applyFill="1" applyBorder="1" applyAlignment="1" applyProtection="0">
      <alignment horizontal="center" vertical="center"/>
    </xf>
    <xf numFmtId="3" fontId="0" borderId="3" applyNumberFormat="1" applyFont="1" applyFill="0" applyBorder="1" applyAlignment="1" applyProtection="0">
      <alignment vertical="bottom"/>
    </xf>
    <xf numFmtId="3" fontId="0" borderId="5" applyNumberFormat="1" applyFont="1" applyFill="0" applyBorder="1" applyAlignment="1" applyProtection="0">
      <alignment vertical="bottom"/>
    </xf>
    <xf numFmtId="3" fontId="0" borderId="4" applyNumberFormat="1" applyFont="1" applyFill="0" applyBorder="1" applyAlignment="1" applyProtection="0">
      <alignment vertical="bottom"/>
    </xf>
    <xf numFmtId="0" fontId="0" fillId="2" borderId="11" applyNumberFormat="0" applyFont="1" applyFill="1" applyBorder="1" applyAlignment="1" applyProtection="0">
      <alignment horizontal="center" vertical="center"/>
    </xf>
    <xf numFmtId="0" fontId="0" fillId="2" borderId="12" applyNumberFormat="0" applyFont="1" applyFill="1" applyBorder="1" applyAlignment="1" applyProtection="0">
      <alignment horizontal="center" vertical="center"/>
    </xf>
    <xf numFmtId="59" fontId="0" borderId="4" applyNumberFormat="1" applyFont="1" applyFill="0" applyBorder="1" applyAlignment="1" applyProtection="0">
      <alignment vertical="bottom"/>
    </xf>
    <xf numFmtId="3" fontId="0" borderId="1" applyNumberFormat="1" applyFont="1" applyFill="0" applyBorder="1" applyAlignment="1" applyProtection="0">
      <alignment vertical="bottom"/>
    </xf>
    <xf numFmtId="0" fontId="0" applyNumberFormat="1" applyFont="1" applyFill="0" applyBorder="0" applyAlignment="1" applyProtection="0">
      <alignment vertical="bottom"/>
    </xf>
    <xf numFmtId="0" fontId="0" fillId="3" borderId="15" applyNumberFormat="0" applyFont="1" applyFill="1" applyBorder="1" applyAlignment="1" applyProtection="0">
      <alignment horizontal="center" vertical="center"/>
    </xf>
    <xf numFmtId="49" fontId="0" fillId="3" borderId="6" applyNumberFormat="1" applyFont="1" applyFill="1" applyBorder="1" applyAlignment="1" applyProtection="0">
      <alignment horizontal="center" vertical="center"/>
    </xf>
    <xf numFmtId="49" fontId="0" fillId="3" borderId="5" applyNumberFormat="1" applyFont="1" applyFill="1" applyBorder="1" applyAlignment="1" applyProtection="0">
      <alignment horizontal="center" vertical="center" wrapText="1"/>
    </xf>
    <xf numFmtId="49" fontId="0" fillId="2" borderId="3" applyNumberFormat="1" applyFont="1" applyFill="1" applyBorder="1" applyAlignment="1" applyProtection="0">
      <alignment horizontal="left" vertical="center" wrapText="1"/>
    </xf>
    <xf numFmtId="2" fontId="0" fillId="2" borderId="5" applyNumberFormat="1" applyFont="1" applyFill="1" applyBorder="1" applyAlignment="1" applyProtection="0">
      <alignment horizontal="center" vertical="center"/>
    </xf>
    <xf numFmtId="2" fontId="0" fillId="2" borderId="6"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49" fontId="7" borderId="2" applyNumberFormat="1" applyFont="1" applyFill="0" applyBorder="1" applyAlignment="1" applyProtection="0">
      <alignment vertical="bottom"/>
    </xf>
    <xf numFmtId="0" fontId="0" borderId="2" applyNumberFormat="0" applyFont="1" applyFill="0" applyBorder="1" applyAlignment="1" applyProtection="0">
      <alignment vertical="bottom"/>
    </xf>
    <xf numFmtId="49" fontId="0" fillId="2" borderId="3" applyNumberFormat="1" applyFont="1" applyFill="1" applyBorder="1" applyAlignment="1" applyProtection="0">
      <alignment horizontal="center" vertical="center" wrapText="1"/>
    </xf>
    <xf numFmtId="0" fontId="0" fillId="2" borderId="1" applyNumberFormat="0" applyFont="1" applyFill="1" applyBorder="1" applyAlignment="1" applyProtection="0">
      <alignment horizontal="center" vertical="center" wrapText="1"/>
    </xf>
    <xf numFmtId="2" fontId="0" borderId="1" applyNumberFormat="1" applyFont="1" applyFill="0" applyBorder="1" applyAlignment="1" applyProtection="0">
      <alignment vertical="bottom"/>
    </xf>
    <xf numFmtId="0" fontId="0" applyNumberFormat="1" applyFont="1" applyFill="0" applyBorder="0" applyAlignment="1" applyProtection="0">
      <alignment vertical="bottom"/>
    </xf>
    <xf numFmtId="3" fontId="0" fillId="2" borderId="3" applyNumberFormat="1" applyFont="1" applyFill="1" applyBorder="1" applyAlignment="1" applyProtection="0">
      <alignment horizontal="right" vertical="center"/>
    </xf>
    <xf numFmtId="3" fontId="0" fillId="2" borderId="5" applyNumberFormat="1" applyFont="1" applyFill="1" applyBorder="1" applyAlignment="1" applyProtection="0">
      <alignment horizontal="right" vertical="center"/>
    </xf>
    <xf numFmtId="59" fontId="0" fillId="2" borderId="6" applyNumberFormat="1" applyFont="1" applyFill="1" applyBorder="1" applyAlignment="1" applyProtection="0">
      <alignment horizontal="right" vertical="center"/>
    </xf>
    <xf numFmtId="0" fontId="0" applyNumberFormat="1" applyFont="1" applyFill="0" applyBorder="0" applyAlignment="1" applyProtection="0">
      <alignment vertical="bottom"/>
    </xf>
    <xf numFmtId="0" fontId="7" borderId="2" applyNumberFormat="0" applyFont="1" applyFill="0" applyBorder="1" applyAlignment="1" applyProtection="0">
      <alignment vertical="bottom"/>
    </xf>
    <xf numFmtId="0" fontId="0" fillId="3" borderId="16" applyNumberFormat="0" applyFont="1" applyFill="1" applyBorder="1" applyAlignment="1" applyProtection="0">
      <alignment horizontal="center" vertical="center"/>
    </xf>
    <xf numFmtId="49" fontId="0" fillId="3" borderId="13" applyNumberFormat="1" applyFont="1" applyFill="1" applyBorder="1" applyAlignment="1" applyProtection="0">
      <alignment horizontal="center" vertical="center" wrapText="1"/>
    </xf>
    <xf numFmtId="59" fontId="0" fillId="3" borderId="16" applyNumberFormat="1" applyFont="1" applyFill="1" applyBorder="1" applyAlignment="1" applyProtection="0">
      <alignment horizontal="center" vertical="center" wrapText="1"/>
    </xf>
    <xf numFmtId="59" fontId="0" fillId="3" borderId="14" applyNumberFormat="1" applyFont="1" applyFill="1" applyBorder="1" applyAlignment="1" applyProtection="0">
      <alignment horizontal="center" vertical="center" wrapText="1"/>
    </xf>
    <xf numFmtId="49" fontId="0" borderId="17" applyNumberFormat="1" applyFont="1" applyFill="0" applyBorder="1" applyAlignment="1" applyProtection="0">
      <alignment vertical="bottom"/>
    </xf>
    <xf numFmtId="60" fontId="0" borderId="17" applyNumberFormat="1" applyFont="1" applyFill="0" applyBorder="1" applyAlignment="1" applyProtection="0">
      <alignment vertical="bottom"/>
    </xf>
    <xf numFmtId="59" fontId="0" borderId="18" applyNumberFormat="1" applyFont="1" applyFill="0" applyBorder="1" applyAlignment="1" applyProtection="0">
      <alignment vertical="bottom"/>
    </xf>
    <xf numFmtId="59" fontId="0" borderId="19" applyNumberFormat="1" applyFont="1" applyFill="0" applyBorder="1" applyAlignment="1" applyProtection="0">
      <alignment vertical="bottom"/>
    </xf>
    <xf numFmtId="59" fontId="0" borderId="20" applyNumberFormat="1" applyFont="1" applyFill="0" applyBorder="1" applyAlignment="1" applyProtection="0">
      <alignment vertical="bottom"/>
    </xf>
    <xf numFmtId="49" fontId="0" borderId="21" applyNumberFormat="1" applyFont="1" applyFill="0" applyBorder="1" applyAlignment="1" applyProtection="0">
      <alignment vertical="bottom"/>
    </xf>
    <xf numFmtId="60" fontId="0" borderId="21" applyNumberFormat="1" applyFont="1" applyFill="0" applyBorder="1" applyAlignment="1" applyProtection="0">
      <alignment vertical="bottom"/>
    </xf>
    <xf numFmtId="59" fontId="0" borderId="22" applyNumberFormat="1" applyFont="1" applyFill="0" applyBorder="1" applyAlignment="1" applyProtection="0">
      <alignment vertical="bottom"/>
    </xf>
    <xf numFmtId="59" fontId="0" borderId="23" applyNumberFormat="1" applyFont="1" applyFill="0" applyBorder="1" applyAlignment="1" applyProtection="0">
      <alignment vertical="bottom"/>
    </xf>
    <xf numFmtId="59" fontId="0" borderId="24" applyNumberFormat="1" applyFont="1" applyFill="0" applyBorder="1" applyAlignment="1" applyProtection="0">
      <alignment vertical="bottom"/>
    </xf>
    <xf numFmtId="49" fontId="0" borderId="25" applyNumberFormat="1" applyFont="1" applyFill="0" applyBorder="1" applyAlignment="1" applyProtection="0">
      <alignment vertical="bottom"/>
    </xf>
    <xf numFmtId="60" fontId="0" borderId="25" applyNumberFormat="1" applyFont="1" applyFill="0" applyBorder="1" applyAlignment="1" applyProtection="0">
      <alignment vertical="bottom"/>
    </xf>
    <xf numFmtId="59" fontId="0" borderId="26" applyNumberFormat="1" applyFont="1" applyFill="0" applyBorder="1" applyAlignment="1" applyProtection="0">
      <alignment vertical="bottom"/>
    </xf>
    <xf numFmtId="59" fontId="0" borderId="27" applyNumberFormat="1" applyFont="1" applyFill="0" applyBorder="1" applyAlignment="1" applyProtection="0">
      <alignment vertical="bottom"/>
    </xf>
    <xf numFmtId="59" fontId="0" borderId="28" applyNumberFormat="1" applyFont="1" applyFill="0" applyBorder="1" applyAlignment="1" applyProtection="0">
      <alignment vertical="bottom"/>
    </xf>
    <xf numFmtId="0" fontId="0" applyNumberFormat="1" applyFont="1" applyFill="0" applyBorder="0" applyAlignment="1" applyProtection="0">
      <alignment vertical="bottom"/>
    </xf>
    <xf numFmtId="0" fontId="11" borderId="2" applyNumberFormat="0" applyFont="1" applyFill="0" applyBorder="1" applyAlignment="1" applyProtection="0">
      <alignment vertical="bottom"/>
    </xf>
    <xf numFmtId="60" fontId="0" borderId="17" applyNumberFormat="1" applyFont="1" applyFill="0" applyBorder="1" applyAlignment="1" applyProtection="0">
      <alignment horizontal="right" vertical="bottom"/>
    </xf>
    <xf numFmtId="60" fontId="0" borderId="18" applyNumberFormat="1" applyFont="1" applyFill="0" applyBorder="1" applyAlignment="1" applyProtection="0">
      <alignment horizontal="right" vertical="bottom"/>
    </xf>
    <xf numFmtId="59" fontId="0" borderId="20" applyNumberFormat="1" applyFont="1" applyFill="0" applyBorder="1" applyAlignment="1" applyProtection="0">
      <alignment horizontal="right" vertical="bottom"/>
    </xf>
    <xf numFmtId="49" fontId="0" borderId="17" applyNumberFormat="1" applyFont="1" applyFill="0" applyBorder="1" applyAlignment="1" applyProtection="0">
      <alignment horizontal="right" vertical="bottom"/>
    </xf>
    <xf numFmtId="49" fontId="0" borderId="18" applyNumberFormat="1" applyFont="1" applyFill="0" applyBorder="1" applyAlignment="1" applyProtection="0">
      <alignment horizontal="right" vertical="bottom"/>
    </xf>
    <xf numFmtId="49" fontId="0" borderId="20" applyNumberFormat="1" applyFont="1" applyFill="0" applyBorder="1" applyAlignment="1" applyProtection="0">
      <alignment horizontal="right" vertical="bottom"/>
    </xf>
    <xf numFmtId="49" fontId="0" borderId="21" applyNumberFormat="1" applyFont="1" applyFill="0" applyBorder="1" applyAlignment="1" applyProtection="0">
      <alignment horizontal="right" vertical="bottom"/>
    </xf>
    <xf numFmtId="49" fontId="0" borderId="22" applyNumberFormat="1" applyFont="1" applyFill="0" applyBorder="1" applyAlignment="1" applyProtection="0">
      <alignment horizontal="right" vertical="bottom"/>
    </xf>
    <xf numFmtId="49" fontId="0" borderId="24" applyNumberFormat="1" applyFont="1" applyFill="0" applyBorder="1" applyAlignment="1" applyProtection="0">
      <alignment horizontal="right" vertical="bottom"/>
    </xf>
    <xf numFmtId="60" fontId="0" borderId="21" applyNumberFormat="1" applyFont="1" applyFill="0" applyBorder="1" applyAlignment="1" applyProtection="0">
      <alignment horizontal="right" vertical="bottom"/>
    </xf>
    <xf numFmtId="60" fontId="0" borderId="22" applyNumberFormat="1" applyFont="1" applyFill="0" applyBorder="1" applyAlignment="1" applyProtection="0">
      <alignment horizontal="right" vertical="bottom"/>
    </xf>
    <xf numFmtId="59" fontId="0" borderId="24" applyNumberFormat="1" applyFont="1" applyFill="0" applyBorder="1" applyAlignment="1" applyProtection="0">
      <alignment horizontal="right" vertical="bottom"/>
    </xf>
    <xf numFmtId="49" fontId="0" borderId="25" applyNumberFormat="1" applyFont="1" applyFill="0" applyBorder="1" applyAlignment="1" applyProtection="0">
      <alignment horizontal="right" vertical="bottom"/>
    </xf>
    <xf numFmtId="49" fontId="0" borderId="26" applyNumberFormat="1" applyFont="1" applyFill="0" applyBorder="1" applyAlignment="1" applyProtection="0">
      <alignment horizontal="right" vertical="bottom"/>
    </xf>
    <xf numFmtId="49" fontId="0" borderId="28" applyNumberFormat="1" applyFont="1" applyFill="0" applyBorder="1" applyAlignment="1" applyProtection="0">
      <alignment horizontal="right" vertical="bottom"/>
    </xf>
    <xf numFmtId="60" fontId="0" borderId="25" applyNumberFormat="1" applyFont="1" applyFill="0" applyBorder="1" applyAlignment="1" applyProtection="0">
      <alignment horizontal="right" vertical="bottom"/>
    </xf>
    <xf numFmtId="60" fontId="0" borderId="26" applyNumberFormat="1" applyFont="1" applyFill="0" applyBorder="1" applyAlignment="1" applyProtection="0">
      <alignment horizontal="right" vertical="bottom"/>
    </xf>
    <xf numFmtId="59" fontId="0" borderId="28" applyNumberFormat="1" applyFont="1" applyFill="0" applyBorder="1" applyAlignment="1" applyProtection="0">
      <alignment horizontal="right" vertical="bottom"/>
    </xf>
    <xf numFmtId="0" fontId="0" applyNumberFormat="1" applyFont="1" applyFill="0" applyBorder="0" applyAlignment="1" applyProtection="0">
      <alignment vertical="bottom"/>
    </xf>
    <xf numFmtId="49" fontId="0" fillId="2" borderId="17" applyNumberFormat="1" applyFont="1" applyFill="1" applyBorder="1" applyAlignment="1" applyProtection="0">
      <alignment horizontal="center" vertical="center"/>
    </xf>
    <xf numFmtId="49" fontId="0" fillId="2" borderId="17" applyNumberFormat="1" applyFont="1" applyFill="1" applyBorder="1" applyAlignment="1" applyProtection="0">
      <alignment vertical="center"/>
    </xf>
    <xf numFmtId="60" fontId="0" borderId="18" applyNumberFormat="1" applyFont="1" applyFill="0" applyBorder="1" applyAlignment="1" applyProtection="0">
      <alignment vertical="bottom"/>
    </xf>
    <xf numFmtId="49" fontId="0" fillId="2" borderId="21" applyNumberFormat="1" applyFont="1" applyFill="1" applyBorder="1" applyAlignment="1" applyProtection="0">
      <alignment horizontal="center" vertical="center"/>
    </xf>
    <xf numFmtId="49" fontId="0" fillId="2" borderId="21" applyNumberFormat="1" applyFont="1" applyFill="1" applyBorder="1" applyAlignment="1" applyProtection="0">
      <alignment vertical="center"/>
    </xf>
    <xf numFmtId="60" fontId="0" borderId="22" applyNumberFormat="1" applyFont="1" applyFill="0" applyBorder="1" applyAlignment="1" applyProtection="0">
      <alignment vertical="bottom"/>
    </xf>
    <xf numFmtId="49" fontId="0" fillId="2" borderId="25" applyNumberFormat="1" applyFont="1" applyFill="1" applyBorder="1" applyAlignment="1" applyProtection="0">
      <alignment horizontal="center" vertical="center"/>
    </xf>
    <xf numFmtId="49" fontId="0" fillId="2" borderId="25" applyNumberFormat="1" applyFont="1" applyFill="1" applyBorder="1" applyAlignment="1" applyProtection="0">
      <alignment vertical="center"/>
    </xf>
    <xf numFmtId="60" fontId="0" borderId="26" applyNumberFormat="1"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0" fillId="3" borderId="3" applyNumberFormat="1" applyFont="1" applyFill="1" applyBorder="1" applyAlignment="1" applyProtection="0">
      <alignment horizontal="center" vertical="center" wrapText="1"/>
    </xf>
    <xf numFmtId="0" fontId="0" fillId="3" borderId="3" applyNumberFormat="0" applyFont="1" applyFill="1" applyBorder="1" applyAlignment="1" applyProtection="0">
      <alignment horizontal="center" vertical="center" wrapText="1"/>
    </xf>
    <xf numFmtId="3" fontId="0" borderId="17" applyNumberFormat="1" applyFont="1" applyFill="0" applyBorder="1" applyAlignment="1" applyProtection="0">
      <alignment vertical="bottom"/>
    </xf>
    <xf numFmtId="3" fontId="0" borderId="18" applyNumberFormat="1" applyFont="1" applyFill="0" applyBorder="1" applyAlignment="1" applyProtection="0">
      <alignment vertical="bottom"/>
    </xf>
    <xf numFmtId="0" fontId="0" fillId="2" borderId="3" applyNumberFormat="0" applyFont="1" applyFill="1" applyBorder="1" applyAlignment="1" applyProtection="0">
      <alignment horizontal="center" vertical="center"/>
    </xf>
    <xf numFmtId="3" fontId="0" borderId="21" applyNumberFormat="1" applyFont="1" applyFill="0" applyBorder="1" applyAlignment="1" applyProtection="0">
      <alignment vertical="bottom"/>
    </xf>
    <xf numFmtId="3" fontId="0" borderId="22" applyNumberFormat="1" applyFont="1" applyFill="0" applyBorder="1" applyAlignment="1" applyProtection="0">
      <alignment vertical="bottom"/>
    </xf>
    <xf numFmtId="3" fontId="0" borderId="25" applyNumberFormat="1" applyFont="1" applyFill="0" applyBorder="1" applyAlignment="1" applyProtection="0">
      <alignment vertical="bottom"/>
    </xf>
    <xf numFmtId="3" fontId="0" borderId="26" applyNumberFormat="1" applyFont="1" applyFill="0" applyBorder="1" applyAlignment="1" applyProtection="0">
      <alignment vertical="bottom"/>
    </xf>
    <xf numFmtId="0" fontId="0" fillId="2" borderId="3" applyNumberFormat="0" applyFont="1" applyFill="1" applyBorder="1" applyAlignment="1" applyProtection="0">
      <alignment horizontal="center" vertical="center" wrapText="1"/>
    </xf>
    <xf numFmtId="59" fontId="0" borderId="7" applyNumberFormat="1" applyFont="1" applyFill="0" applyBorder="1" applyAlignment="1" applyProtection="0">
      <alignment vertical="bottom"/>
    </xf>
    <xf numFmtId="0" fontId="0" applyNumberFormat="1" applyFont="1" applyFill="0" applyBorder="0" applyAlignment="1" applyProtection="0">
      <alignment vertical="bottom"/>
    </xf>
    <xf numFmtId="49" fontId="0" borderId="2" applyNumberFormat="1" applyFont="1" applyFill="0" applyBorder="1" applyAlignment="1" applyProtection="0">
      <alignment vertical="bottom"/>
    </xf>
    <xf numFmtId="0" fontId="0" borderId="29" applyNumberFormat="0" applyFont="1" applyFill="0" applyBorder="1" applyAlignment="1" applyProtection="0">
      <alignment vertical="bottom"/>
    </xf>
    <xf numFmtId="0" fontId="0" borderId="30" applyNumberFormat="0" applyFont="1" applyFill="0" applyBorder="1" applyAlignment="1" applyProtection="0">
      <alignment vertical="bottom"/>
    </xf>
    <xf numFmtId="3" fontId="0" fillId="4" borderId="3" applyNumberFormat="1" applyFont="1" applyFill="1" applyBorder="1" applyAlignment="1" applyProtection="0">
      <alignment vertical="bottom"/>
    </xf>
    <xf numFmtId="0" fontId="0" fillId="4" borderId="31" applyNumberFormat="0" applyFont="1" applyFill="1" applyBorder="1" applyAlignment="1" applyProtection="0">
      <alignment vertical="bottom"/>
    </xf>
    <xf numFmtId="49" fontId="15" fillId="4" borderId="32" applyNumberFormat="1" applyFont="1" applyFill="1" applyBorder="1" applyAlignment="1" applyProtection="0">
      <alignment vertical="center"/>
    </xf>
    <xf numFmtId="0" fontId="0" fillId="4" borderId="32" applyNumberFormat="0" applyFont="1" applyFill="1" applyBorder="1" applyAlignment="1" applyProtection="0">
      <alignment vertical="bottom"/>
    </xf>
    <xf numFmtId="0" fontId="0" borderId="33" applyNumberFormat="0" applyFont="1" applyFill="0" applyBorder="1" applyAlignment="1" applyProtection="0">
      <alignment vertical="bottom"/>
    </xf>
    <xf numFmtId="0" fontId="0" borderId="34" applyNumberFormat="0" applyFont="1" applyFill="0" applyBorder="1" applyAlignment="1" applyProtection="0">
      <alignment vertical="bottom"/>
    </xf>
    <xf numFmtId="0" fontId="0" fillId="2" borderId="3" applyNumberFormat="0" applyFont="1" applyFill="1" applyBorder="1" applyAlignment="1" applyProtection="0">
      <alignment vertical="center" wrapText="1"/>
    </xf>
    <xf numFmtId="0" fontId="0" fillId="2" borderId="3" applyNumberFormat="0" applyFont="1" applyFill="1" applyBorder="1" applyAlignment="1" applyProtection="0">
      <alignment vertical="center"/>
    </xf>
    <xf numFmtId="49" fontId="0" fillId="2" borderId="35" applyNumberFormat="1" applyFont="1" applyFill="1" applyBorder="1" applyAlignment="1" applyProtection="0">
      <alignment horizontal="center" vertical="center"/>
    </xf>
    <xf numFmtId="0" fontId="0" fillId="2" borderId="36" applyNumberFormat="0" applyFont="1" applyFill="1" applyBorder="1" applyAlignment="1" applyProtection="0">
      <alignment horizontal="center" vertical="center"/>
    </xf>
    <xf numFmtId="49" fontId="0" borderId="1" applyNumberFormat="1" applyFont="1" applyFill="0" applyBorder="1" applyAlignment="1" applyProtection="0">
      <alignment horizontal="center" vertical="bottom"/>
    </xf>
    <xf numFmtId="0" fontId="0" borderId="1" applyNumberFormat="0" applyFont="1" applyFill="0" applyBorder="1" applyAlignment="1" applyProtection="0">
      <alignment horizontal="center" vertical="bottom"/>
    </xf>
    <xf numFmtId="49" fontId="6" fillId="2" borderId="3" applyNumberFormat="1" applyFont="1" applyFill="1" applyBorder="1" applyAlignment="1" applyProtection="0">
      <alignment vertical="center" wrapText="1"/>
    </xf>
    <xf numFmtId="49" fontId="6" fillId="2" borderId="3" applyNumberFormat="1" applyFont="1" applyFill="1" applyBorder="1" applyAlignment="1" applyProtection="0">
      <alignment horizontal="right" vertical="center" wrapText="1"/>
    </xf>
    <xf numFmtId="49" fontId="0" borderId="1" applyNumberFormat="1" applyFont="1" applyFill="0" applyBorder="1" applyAlignment="1" applyProtection="0">
      <alignment horizontal="right" vertical="bottom"/>
    </xf>
    <xf numFmtId="3" fontId="6" fillId="2" borderId="3" applyNumberFormat="1" applyFont="1" applyFill="1" applyBorder="1" applyAlignment="1" applyProtection="0">
      <alignment vertical="center" wrapText="1"/>
    </xf>
    <xf numFmtId="59" fontId="6" fillId="2" borderId="3" applyNumberFormat="1" applyFont="1" applyFill="1" applyBorder="1" applyAlignment="1" applyProtection="0">
      <alignment vertical="center" wrapText="1"/>
    </xf>
    <xf numFmtId="3" fontId="6" fillId="2" borderId="3" applyNumberFormat="1" applyFont="1" applyFill="1" applyBorder="1" applyAlignment="1" applyProtection="0">
      <alignment horizontal="right" vertical="center" wrapText="1"/>
    </xf>
    <xf numFmtId="59" fontId="6" fillId="2" borderId="3" applyNumberFormat="1" applyFont="1" applyFill="1" applyBorder="1" applyAlignment="1" applyProtection="0">
      <alignment horizontal="right" vertical="center" wrapText="1"/>
    </xf>
    <xf numFmtId="49" fontId="0" fillId="3" borderId="37" applyNumberFormat="1" applyFont="1" applyFill="1" applyBorder="1" applyAlignment="1" applyProtection="0">
      <alignment vertical="bottom"/>
    </xf>
    <xf numFmtId="49" fontId="0" fillId="3" borderId="38" applyNumberFormat="1" applyFont="1" applyFill="1" applyBorder="1" applyAlignment="1" applyProtection="0">
      <alignment vertical="bottom"/>
    </xf>
    <xf numFmtId="0" fontId="0" fillId="3" borderId="14" applyNumberFormat="0" applyFont="1" applyFill="1" applyBorder="1" applyAlignment="1" applyProtection="0">
      <alignment vertical="bottom"/>
    </xf>
    <xf numFmtId="49" fontId="0" fillId="3" borderId="39" applyNumberFormat="1" applyFont="1" applyFill="1" applyBorder="1" applyAlignment="1" applyProtection="0">
      <alignment vertical="bottom"/>
    </xf>
    <xf numFmtId="49" fontId="0" fillId="3" borderId="40" applyNumberFormat="1" applyFont="1" applyFill="1" applyBorder="1" applyAlignment="1" applyProtection="0">
      <alignment vertical="bottom"/>
    </xf>
    <xf numFmtId="0" fontId="0" fillId="5" borderId="14" applyNumberFormat="0" applyFont="1" applyFill="1" applyBorder="1" applyAlignment="1" applyProtection="0">
      <alignment vertical="bottom"/>
    </xf>
    <xf numFmtId="3" fontId="0" borderId="7" applyNumberFormat="1" applyFont="1" applyFill="0" applyBorder="1" applyAlignment="1" applyProtection="0">
      <alignment vertical="bottom"/>
    </xf>
    <xf numFmtId="0" fontId="0" fillId="3" borderId="41" applyNumberFormat="0" applyFont="1" applyFill="1" applyBorder="1" applyAlignment="1" applyProtection="0">
      <alignment vertical="bottom"/>
    </xf>
    <xf numFmtId="49" fontId="0" fillId="3" borderId="42" applyNumberFormat="1" applyFont="1" applyFill="1" applyBorder="1" applyAlignment="1" applyProtection="0">
      <alignment vertical="bottom"/>
    </xf>
    <xf numFmtId="49" fontId="0" fillId="3" borderId="32" applyNumberFormat="1" applyFont="1" applyFill="1" applyBorder="1" applyAlignment="1" applyProtection="0">
      <alignment vertical="bottom"/>
    </xf>
    <xf numFmtId="0" fontId="0" fillId="3" borderId="40" applyNumberFormat="0" applyFont="1" applyFill="1" applyBorder="1" applyAlignment="1" applyProtection="0">
      <alignment vertical="bottom"/>
    </xf>
    <xf numFmtId="0" fontId="0" borderId="43" applyNumberFormat="0" applyFont="1" applyFill="0" applyBorder="1" applyAlignment="1" applyProtection="0">
      <alignment vertical="bottom"/>
    </xf>
    <xf numFmtId="0" fontId="0" borderId="44" applyNumberFormat="0" applyFont="1" applyFill="0" applyBorder="1" applyAlignment="1" applyProtection="0">
      <alignment vertical="bottom"/>
    </xf>
    <xf numFmtId="59" fontId="0" borderId="44" applyNumberFormat="1" applyFont="1" applyFill="0" applyBorder="1" applyAlignment="1" applyProtection="0">
      <alignment vertical="bottom"/>
    </xf>
    <xf numFmtId="0" fontId="0" borderId="45" applyNumberFormat="0" applyFont="1" applyFill="0" applyBorder="1" applyAlignment="1" applyProtection="0">
      <alignment vertical="bottom"/>
    </xf>
    <xf numFmtId="0" fontId="0" borderId="46" applyNumberFormat="0" applyFont="1" applyFill="0" applyBorder="1" applyAlignment="1" applyProtection="0">
      <alignment vertical="bottom"/>
    </xf>
    <xf numFmtId="59" fontId="0" borderId="46" applyNumberFormat="1" applyFont="1" applyFill="0" applyBorder="1" applyAlignment="1" applyProtection="0">
      <alignment vertical="bottom"/>
    </xf>
    <xf numFmtId="0" fontId="0" applyNumberFormat="1" applyFont="1" applyFill="0" applyBorder="0" applyAlignment="1" applyProtection="0">
      <alignment vertical="bottom"/>
    </xf>
    <xf numFmtId="49" fontId="15" fillId="2" borderId="2" applyNumberFormat="1" applyFont="1" applyFill="1" applyBorder="1" applyAlignment="1" applyProtection="0">
      <alignment vertical="center"/>
    </xf>
    <xf numFmtId="49" fontId="0" borderId="7" applyNumberFormat="1" applyFont="1" applyFill="0" applyBorder="1" applyAlignment="1" applyProtection="0">
      <alignment vertical="bottom"/>
    </xf>
    <xf numFmtId="0" fontId="0" fillId="2" borderId="4" applyNumberFormat="0" applyFont="1" applyFill="1" applyBorder="1" applyAlignment="1" applyProtection="0">
      <alignment horizontal="center" vertical="center"/>
    </xf>
    <xf numFmtId="0" fontId="0" fillId="2" borderId="1" applyNumberFormat="0" applyFont="1" applyFill="1" applyBorder="1" applyAlignment="1" applyProtection="0">
      <alignment horizontal="center" vertical="center"/>
    </xf>
    <xf numFmtId="0" fontId="6" fillId="2" borderId="4" applyNumberFormat="0" applyFont="1" applyFill="1" applyBorder="1" applyAlignment="1" applyProtection="0">
      <alignment horizontal="right" vertical="center" wrapText="1"/>
    </xf>
    <xf numFmtId="0" fontId="6" fillId="2" borderId="1" applyNumberFormat="0" applyFont="1" applyFill="1" applyBorder="1" applyAlignment="1" applyProtection="0">
      <alignment horizontal="right" vertical="center" wrapText="1"/>
    </xf>
    <xf numFmtId="0" fontId="6" fillId="2" borderId="3" applyNumberFormat="0" applyFont="1" applyFill="1" applyBorder="1" applyAlignment="1" applyProtection="0">
      <alignment vertical="center" wrapText="1"/>
    </xf>
    <xf numFmtId="3" fontId="0" fillId="3" borderId="14" applyNumberFormat="1" applyFont="1" applyFill="1" applyBorder="1" applyAlignment="1" applyProtection="0">
      <alignment vertical="bottom"/>
    </xf>
    <xf numFmtId="59" fontId="6" fillId="2" borderId="7" applyNumberFormat="1" applyFont="1" applyFill="1" applyBorder="1" applyAlignment="1" applyProtection="0">
      <alignment vertical="center" wrapText="1"/>
    </xf>
    <xf numFmtId="3" fontId="0" fillId="3" borderId="41" applyNumberFormat="1" applyFont="1" applyFill="1" applyBorder="1" applyAlignment="1" applyProtection="0">
      <alignment vertical="bottom"/>
    </xf>
    <xf numFmtId="3" fontId="0" borderId="45" applyNumberFormat="1" applyFont="1" applyFill="0" applyBorder="1" applyAlignment="1" applyProtection="0">
      <alignment vertical="bottom"/>
    </xf>
    <xf numFmtId="0" fontId="0" applyNumberFormat="1" applyFont="1" applyFill="0" applyBorder="0" applyAlignment="1" applyProtection="0">
      <alignment vertical="bottom"/>
    </xf>
    <xf numFmtId="49" fontId="7" fillId="2" borderId="1" applyNumberFormat="1" applyFont="1" applyFill="1" applyBorder="1" applyAlignment="1" applyProtection="0">
      <alignment vertical="center"/>
    </xf>
    <xf numFmtId="0" fontId="7" fillId="2" borderId="1" applyNumberFormat="0" applyFont="1" applyFill="1" applyBorder="1" applyAlignment="1" applyProtection="0">
      <alignment vertical="center"/>
    </xf>
    <xf numFmtId="59" fontId="4" borderId="2" applyNumberFormat="1" applyFont="1" applyFill="0" applyBorder="1" applyAlignment="1" applyProtection="0">
      <alignment vertical="bottom"/>
    </xf>
    <xf numFmtId="0" fontId="0" fillId="2" borderId="2" applyNumberFormat="0" applyFont="1" applyFill="1" applyBorder="1" applyAlignment="1" applyProtection="0">
      <alignment vertical="bottom"/>
    </xf>
    <xf numFmtId="0" fontId="0" borderId="47" applyNumberFormat="0" applyFont="1" applyFill="0" applyBorder="1" applyAlignment="1" applyProtection="0">
      <alignment vertical="bottom"/>
    </xf>
    <xf numFmtId="49" fontId="0" borderId="35" applyNumberFormat="1" applyFont="1" applyFill="0" applyBorder="1" applyAlignment="1" applyProtection="0">
      <alignment horizontal="center" vertical="bottom"/>
    </xf>
    <xf numFmtId="0" fontId="0" borderId="48" applyNumberFormat="0" applyFont="1" applyFill="0" applyBorder="1" applyAlignment="1" applyProtection="0">
      <alignment horizontal="center" vertical="bottom"/>
    </xf>
    <xf numFmtId="49" fontId="0" borderId="48" applyNumberFormat="1" applyFont="1" applyFill="0" applyBorder="1" applyAlignment="1" applyProtection="0">
      <alignment horizontal="center" vertical="bottom"/>
    </xf>
    <xf numFmtId="0" fontId="0" borderId="36" applyNumberFormat="0" applyFont="1" applyFill="0" applyBorder="1" applyAlignment="1" applyProtection="0">
      <alignment horizontal="center" vertical="bottom"/>
    </xf>
    <xf numFmtId="0" fontId="0" fillId="6" borderId="3" applyNumberFormat="0" applyFont="1" applyFill="1" applyBorder="1" applyAlignment="1" applyProtection="0">
      <alignment vertical="center"/>
    </xf>
    <xf numFmtId="49" fontId="0" fillId="6" borderId="13" applyNumberFormat="1" applyFont="1" applyFill="1" applyBorder="1" applyAlignment="1" applyProtection="0">
      <alignment horizontal="center" vertical="center"/>
    </xf>
    <xf numFmtId="0" fontId="0" fillId="6" borderId="16" applyNumberFormat="0" applyFont="1" applyFill="1" applyBorder="1" applyAlignment="1" applyProtection="0">
      <alignment horizontal="center" vertical="center"/>
    </xf>
    <xf numFmtId="0" fontId="0" fillId="6" borderId="14" applyNumberFormat="0" applyFont="1" applyFill="1" applyBorder="1" applyAlignment="1" applyProtection="0">
      <alignment horizontal="center" vertical="center"/>
    </xf>
    <xf numFmtId="0" fontId="0" borderId="11" applyNumberFormat="0" applyFont="1" applyFill="0" applyBorder="1" applyAlignment="1" applyProtection="0">
      <alignment vertical="bottom"/>
    </xf>
    <xf numFmtId="0" fontId="0" fillId="6" borderId="13" applyNumberFormat="0" applyFont="1" applyFill="1" applyBorder="1" applyAlignment="1" applyProtection="0">
      <alignment vertical="center"/>
    </xf>
    <xf numFmtId="49" fontId="0" fillId="6" borderId="16" applyNumberFormat="1" applyFont="1" applyFill="1" applyBorder="1" applyAlignment="1" applyProtection="0">
      <alignment horizontal="center" vertical="center"/>
    </xf>
    <xf numFmtId="49" fontId="6" fillId="2" borderId="3" applyNumberFormat="1" applyFont="1" applyFill="1" applyBorder="1" applyAlignment="1" applyProtection="0">
      <alignment horizontal="center" vertical="center" wrapText="1"/>
    </xf>
    <xf numFmtId="59" fontId="6" fillId="2" borderId="3" applyNumberFormat="1" applyFont="1" applyFill="1" applyBorder="1" applyAlignment="1" applyProtection="0">
      <alignment horizontal="center" vertical="center" wrapText="1"/>
    </xf>
    <xf numFmtId="0" fontId="0" borderId="49" applyNumberFormat="0" applyFont="1" applyFill="0" applyBorder="1" applyAlignment="1" applyProtection="0">
      <alignment vertical="bottom"/>
    </xf>
    <xf numFmtId="49" fontId="6" fillId="7" borderId="3" applyNumberFormat="1" applyFont="1" applyFill="1" applyBorder="1" applyAlignment="1" applyProtection="0">
      <alignment vertical="center" wrapText="1"/>
    </xf>
    <xf numFmtId="0" fontId="6" fillId="7" borderId="3" applyNumberFormat="0" applyFont="1" applyFill="1" applyBorder="1" applyAlignment="1" applyProtection="0">
      <alignment vertical="center" wrapText="1"/>
    </xf>
    <xf numFmtId="3" fontId="6" fillId="7" borderId="3" applyNumberFormat="1" applyFont="1" applyFill="1" applyBorder="1" applyAlignment="1" applyProtection="0">
      <alignment horizontal="right" vertical="center" wrapText="1"/>
    </xf>
    <xf numFmtId="59" fontId="6" fillId="7" borderId="3" applyNumberFormat="1" applyFont="1" applyFill="1" applyBorder="1" applyAlignment="1" applyProtection="0">
      <alignment horizontal="center" vertical="center" wrapText="1"/>
    </xf>
    <xf numFmtId="0" fontId="0" fillId="7" borderId="15" applyNumberFormat="0" applyFont="1" applyFill="1" applyBorder="1" applyAlignment="1" applyProtection="0">
      <alignment vertical="bottom"/>
    </xf>
    <xf numFmtId="0" fontId="0" borderId="50" applyNumberFormat="0" applyFont="1" applyFill="0" applyBorder="1" applyAlignment="1" applyProtection="0">
      <alignment vertical="bottom"/>
    </xf>
    <xf numFmtId="0" fontId="4" borderId="4" applyNumberFormat="0" applyFont="1" applyFill="0" applyBorder="1" applyAlignment="1" applyProtection="0">
      <alignment vertical="bottom"/>
    </xf>
    <xf numFmtId="49" fontId="6" fillId="8" borderId="3" applyNumberFormat="1" applyFont="1" applyFill="1" applyBorder="1" applyAlignment="1" applyProtection="0">
      <alignment vertical="center" wrapText="1"/>
    </xf>
    <xf numFmtId="0" fontId="6" fillId="2" borderId="10" applyNumberFormat="0" applyFont="1" applyFill="1" applyBorder="1" applyAlignment="1" applyProtection="0">
      <alignment vertical="center"/>
    </xf>
    <xf numFmtId="0" fontId="6" fillId="2" borderId="51" applyNumberFormat="0" applyFont="1" applyFill="1" applyBorder="1" applyAlignment="1" applyProtection="0">
      <alignment vertical="center"/>
    </xf>
    <xf numFmtId="0" fontId="6" fillId="2" borderId="11" applyNumberFormat="0" applyFont="1" applyFill="1" applyBorder="1" applyAlignment="1" applyProtection="0">
      <alignment vertical="center"/>
    </xf>
    <xf numFmtId="0" fontId="6" fillId="2" borderId="4" applyNumberFormat="0" applyFont="1" applyFill="1" applyBorder="1" applyAlignment="1" applyProtection="0">
      <alignment vertical="center"/>
    </xf>
    <xf numFmtId="0" fontId="0" applyNumberFormat="1" applyFont="1" applyFill="0" applyBorder="0" applyAlignment="1" applyProtection="0">
      <alignment vertical="bottom"/>
    </xf>
    <xf numFmtId="0" fontId="0" borderId="2" applyNumberFormat="0" applyFont="1" applyFill="0" applyBorder="1" applyAlignment="1" applyProtection="0">
      <alignment horizontal="center" vertical="bottom"/>
    </xf>
    <xf numFmtId="49" fontId="3" borderId="48" applyNumberFormat="1" applyFont="1" applyFill="0" applyBorder="1" applyAlignment="1" applyProtection="0">
      <alignment horizontal="center" vertical="bottom"/>
    </xf>
    <xf numFmtId="0" fontId="3" borderId="48" applyNumberFormat="0" applyFont="1" applyFill="0" applyBorder="1" applyAlignment="1" applyProtection="0">
      <alignment horizontal="center" vertical="bottom"/>
    </xf>
    <xf numFmtId="0" fontId="3" borderId="36" applyNumberFormat="0" applyFont="1" applyFill="0" applyBorder="1" applyAlignment="1" applyProtection="0">
      <alignment horizontal="center" vertical="bottom"/>
    </xf>
    <xf numFmtId="49" fontId="3" borderId="35" applyNumberFormat="1" applyFont="1" applyFill="0" applyBorder="1" applyAlignment="1" applyProtection="0">
      <alignment horizontal="center" vertical="bottom"/>
    </xf>
    <xf numFmtId="49" fontId="0" borderId="52" applyNumberFormat="1" applyFont="1" applyFill="0" applyBorder="1" applyAlignment="1" applyProtection="0">
      <alignment vertical="bottom"/>
    </xf>
    <xf numFmtId="49" fontId="0" borderId="48" applyNumberFormat="1" applyFont="1" applyFill="0" applyBorder="1" applyAlignment="1" applyProtection="0">
      <alignment vertical="bottom"/>
    </xf>
    <xf numFmtId="49" fontId="0" borderId="53" applyNumberFormat="1" applyFont="1" applyFill="0" applyBorder="1" applyAlignment="1" applyProtection="0">
      <alignment vertical="bottom"/>
    </xf>
    <xf numFmtId="49" fontId="0" borderId="36" applyNumberFormat="1" applyFont="1" applyFill="0" applyBorder="1" applyAlignment="1" applyProtection="0">
      <alignment vertical="bottom"/>
    </xf>
    <xf numFmtId="49" fontId="0" borderId="35" applyNumberFormat="1" applyFont="1" applyFill="0" applyBorder="1" applyAlignment="1" applyProtection="0">
      <alignment vertical="bottom"/>
    </xf>
    <xf numFmtId="49" fontId="0" borderId="54" applyNumberFormat="1" applyFont="1" applyFill="0" applyBorder="1" applyAlignment="1" applyProtection="0">
      <alignment vertical="bottom"/>
    </xf>
    <xf numFmtId="0" fontId="0" borderId="55" applyNumberFormat="0" applyFont="1" applyFill="0" applyBorder="1" applyAlignment="1" applyProtection="0">
      <alignment vertical="bottom"/>
    </xf>
    <xf numFmtId="0" fontId="0" borderId="51" applyNumberFormat="0" applyFont="1" applyFill="0" applyBorder="1" applyAlignment="1" applyProtection="0">
      <alignment vertical="bottom"/>
    </xf>
    <xf numFmtId="0" fontId="11" borderId="1" applyNumberFormat="0" applyFont="1" applyFill="0" applyBorder="1" applyAlignment="1" applyProtection="0">
      <alignment vertical="bottom"/>
    </xf>
    <xf numFmtId="0" fontId="3" borderId="1" applyNumberFormat="0" applyFont="1" applyFill="0" applyBorder="1" applyAlignment="1" applyProtection="0">
      <alignment vertical="bottom"/>
    </xf>
    <xf numFmtId="49" fontId="0" borderId="4" applyNumberFormat="1" applyFont="1" applyFill="0" applyBorder="1" applyAlignment="1" applyProtection="0">
      <alignment vertical="bottom"/>
    </xf>
    <xf numFmtId="49" fontId="11" borderId="4" applyNumberFormat="1" applyFont="1" applyFill="0" applyBorder="1" applyAlignment="1" applyProtection="0">
      <alignment vertical="bottom"/>
    </xf>
    <xf numFmtId="0" fontId="0" borderId="56" applyNumberFormat="0" applyFont="1" applyFill="0"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f0000"/>
      <rgbColor rgb="ff878787"/>
      <rgbColor rgb="ff78c056"/>
      <rgbColor rgb="ff19aef3"/>
      <rgbColor rgb="fff37844"/>
      <rgbColor rgb="ff742c85"/>
      <rgbColor rgb="ff0563c1"/>
      <rgbColor rgb="ffd8d8d8"/>
      <rgbColor rgb="ff92d050"/>
      <rgbColor rgb="fff2f2f2"/>
      <rgbColor rgb="ffa5a5a5"/>
      <rgbColor rgb="ffbfbfb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459114"/>
          <c:y val="0.150547"/>
          <c:w val="0.949089"/>
          <c:h val="0.777696"/>
        </c:manualLayout>
      </c:layout>
      <c:barChart>
        <c:barDir val="col"/>
        <c:grouping val="clustered"/>
        <c:varyColors val="0"/>
        <c:ser>
          <c:idx val="0"/>
          <c:order val="0"/>
          <c:tx>
            <c:strRef>
              <c:f>'F1'!$C$2</c:f>
              <c:strCache>
                <c:ptCount val="1"/>
                <c:pt idx="0">
                  <c:v>Spring 2020</c:v>
                </c:pt>
              </c:strCache>
            </c:strRef>
          </c:tx>
          <c:spPr>
            <a:solidFill>
              <a:srgbClr val="78C056"/>
            </a:solidFill>
            <a:ln w="12700" cap="flat">
              <a:noFill/>
              <a:miter lim="400000"/>
            </a:ln>
            <a:effectLst/>
          </c:spPr>
          <c:invertIfNegative val="0"/>
          <c:dLbls>
            <c:numFmt formatCode="0.0%" sourceLinked="0"/>
            <c:txPr>
              <a:bodyPr/>
              <a:lstStyle/>
              <a:p>
                <a:pPr>
                  <a:defRPr b="0" i="0" strike="noStrike" sz="700" u="none">
                    <a:solidFill>
                      <a:srgbClr val="000000"/>
                    </a:solidFill>
                    <a:latin typeface="Calibri"/>
                  </a:defRPr>
                </a:pPr>
              </a:p>
            </c:txPr>
            <c:dLblPos val="outEnd"/>
            <c:showLegendKey val="0"/>
            <c:showVal val="1"/>
            <c:showCatName val="0"/>
            <c:showSerName val="0"/>
            <c:showPercent val="0"/>
            <c:showBubbleSize val="0"/>
            <c:showLeaderLines val="0"/>
          </c:dLbls>
          <c:cat>
            <c:strRef>
              <c:f>'F1'!$B$3:$B$8</c:f>
              <c:strCache>
                <c:ptCount val="6"/>
                <c:pt idx="0">
                  <c:v>All Sectors</c:v>
                </c:pt>
                <c:pt idx="1">
                  <c:v>Public four-year</c:v>
                </c:pt>
                <c:pt idx="2">
                  <c:v>Private nonprofit four-year</c:v>
                </c:pt>
                <c:pt idx="3">
                  <c:v>Private for-profit four-year</c:v>
                </c:pt>
                <c:pt idx="4">
                  <c:v>Primarily Associate Degree Granting Baccalaureate Institutions (PABs)</c:v>
                </c:pt>
                <c:pt idx="5">
                  <c:v>Public two-year</c:v>
                </c:pt>
              </c:strCache>
            </c:strRef>
          </c:cat>
          <c:val>
            <c:numRef>
              <c:f>'F1'!$C$3:$C$8</c:f>
              <c:numCache>
                <c:ptCount val="6"/>
                <c:pt idx="0">
                  <c:v>-0.011958</c:v>
                </c:pt>
                <c:pt idx="1">
                  <c:v>-0.002186</c:v>
                </c:pt>
                <c:pt idx="2">
                  <c:v>-0.005896</c:v>
                </c:pt>
                <c:pt idx="3">
                  <c:v>-0.015745</c:v>
                </c:pt>
                <c:pt idx="4">
                  <c:v>-0.009109</c:v>
                </c:pt>
                <c:pt idx="5">
                  <c:v>-0.030818</c:v>
                </c:pt>
              </c:numCache>
            </c:numRef>
          </c:val>
        </c:ser>
        <c:ser>
          <c:idx val="1"/>
          <c:order val="1"/>
          <c:tx>
            <c:strRef>
              <c:f>'F1'!$D$2</c:f>
              <c:strCache>
                <c:ptCount val="1"/>
                <c:pt idx="0">
                  <c:v>Spring 2021</c:v>
                </c:pt>
              </c:strCache>
            </c:strRef>
          </c:tx>
          <c:spPr>
            <a:solidFill>
              <a:srgbClr val="19AEF3"/>
            </a:solidFill>
            <a:ln w="12700" cap="flat">
              <a:noFill/>
              <a:miter lim="400000"/>
            </a:ln>
            <a:effectLst/>
          </c:spPr>
          <c:invertIfNegative val="0"/>
          <c:dLbls>
            <c:numFmt formatCode="0.0%" sourceLinked="0"/>
            <c:txPr>
              <a:bodyPr/>
              <a:lstStyle/>
              <a:p>
                <a:pPr>
                  <a:defRPr b="0" i="0" strike="noStrike" sz="700" u="none">
                    <a:solidFill>
                      <a:srgbClr val="000000"/>
                    </a:solidFill>
                    <a:latin typeface="Calibri"/>
                  </a:defRPr>
                </a:pPr>
              </a:p>
            </c:txPr>
            <c:dLblPos val="outEnd"/>
            <c:showLegendKey val="0"/>
            <c:showVal val="1"/>
            <c:showCatName val="0"/>
            <c:showSerName val="0"/>
            <c:showPercent val="0"/>
            <c:showBubbleSize val="0"/>
            <c:showLeaderLines val="0"/>
          </c:dLbls>
          <c:cat>
            <c:strRef>
              <c:f>'F1'!$B$3:$B$8</c:f>
              <c:strCache>
                <c:ptCount val="6"/>
                <c:pt idx="0">
                  <c:v>All Sectors</c:v>
                </c:pt>
                <c:pt idx="1">
                  <c:v>Public four-year</c:v>
                </c:pt>
                <c:pt idx="2">
                  <c:v>Private nonprofit four-year</c:v>
                </c:pt>
                <c:pt idx="3">
                  <c:v>Private for-profit four-year</c:v>
                </c:pt>
                <c:pt idx="4">
                  <c:v>Primarily Associate Degree Granting Baccalaureate Institutions (PABs)</c:v>
                </c:pt>
                <c:pt idx="5">
                  <c:v>Public two-year</c:v>
                </c:pt>
              </c:strCache>
            </c:strRef>
          </c:cat>
          <c:val>
            <c:numRef>
              <c:f>'F1'!$D$3:$D$8</c:f>
              <c:numCache>
                <c:ptCount val="6"/>
                <c:pt idx="0">
                  <c:v>-0.023844</c:v>
                </c:pt>
                <c:pt idx="1">
                  <c:v>-0.003389</c:v>
                </c:pt>
                <c:pt idx="2">
                  <c:v>-0.004063</c:v>
                </c:pt>
                <c:pt idx="3">
                  <c:v>0.052488</c:v>
                </c:pt>
                <c:pt idx="4">
                  <c:v>-0.059951</c:v>
                </c:pt>
                <c:pt idx="5">
                  <c:v>-0.100844</c:v>
                </c:pt>
              </c:numCache>
            </c:numRef>
          </c:val>
        </c:ser>
        <c:ser>
          <c:idx val="2"/>
          <c:order val="2"/>
          <c:tx>
            <c:strRef>
              <c:f>'F1'!$E$2</c:f>
              <c:strCache>
                <c:ptCount val="1"/>
                <c:pt idx="0">
                  <c:v>Spring 2022</c:v>
                </c:pt>
              </c:strCache>
            </c:strRef>
          </c:tx>
          <c:spPr>
            <a:solidFill>
              <a:srgbClr val="F37844"/>
            </a:solidFill>
            <a:ln w="12700" cap="flat">
              <a:noFill/>
              <a:miter lim="400000"/>
            </a:ln>
            <a:effectLst/>
          </c:spPr>
          <c:invertIfNegative val="0"/>
          <c:dLbls>
            <c:numFmt formatCode="0.0%" sourceLinked="0"/>
            <c:txPr>
              <a:bodyPr/>
              <a:lstStyle/>
              <a:p>
                <a:pPr>
                  <a:defRPr b="0" i="0" strike="noStrike" sz="700" u="none">
                    <a:solidFill>
                      <a:srgbClr val="000000"/>
                    </a:solidFill>
                    <a:latin typeface="Calibri"/>
                  </a:defRPr>
                </a:pPr>
              </a:p>
            </c:txPr>
            <c:dLblPos val="outEnd"/>
            <c:showLegendKey val="0"/>
            <c:showVal val="1"/>
            <c:showCatName val="0"/>
            <c:showSerName val="0"/>
            <c:showPercent val="0"/>
            <c:showBubbleSize val="0"/>
            <c:showLeaderLines val="0"/>
          </c:dLbls>
          <c:cat>
            <c:strRef>
              <c:f>'F1'!$B$3:$B$8</c:f>
              <c:strCache>
                <c:ptCount val="6"/>
                <c:pt idx="0">
                  <c:v>All Sectors</c:v>
                </c:pt>
                <c:pt idx="1">
                  <c:v>Public four-year</c:v>
                </c:pt>
                <c:pt idx="2">
                  <c:v>Private nonprofit four-year</c:v>
                </c:pt>
                <c:pt idx="3">
                  <c:v>Private for-profit four-year</c:v>
                </c:pt>
                <c:pt idx="4">
                  <c:v>Primarily Associate Degree Granting Baccalaureate Institutions (PABs)</c:v>
                </c:pt>
                <c:pt idx="5">
                  <c:v>Public two-year</c:v>
                </c:pt>
              </c:strCache>
            </c:strRef>
          </c:cat>
          <c:val>
            <c:numRef>
              <c:f>'F1'!$E$3:$E$8</c:f>
              <c:numCache>
                <c:ptCount val="6"/>
                <c:pt idx="0">
                  <c:v>-0.031488</c:v>
                </c:pt>
                <c:pt idx="1">
                  <c:v>-0.012325</c:v>
                </c:pt>
                <c:pt idx="2">
                  <c:v>-0.011509</c:v>
                </c:pt>
                <c:pt idx="3">
                  <c:v>0.007786</c:v>
                </c:pt>
                <c:pt idx="4">
                  <c:v>-0.067054</c:v>
                </c:pt>
                <c:pt idx="5">
                  <c:v>-0.081671</c:v>
                </c:pt>
              </c:numCache>
            </c:numRef>
          </c:val>
        </c:ser>
        <c:ser>
          <c:idx val="3"/>
          <c:order val="3"/>
          <c:tx>
            <c:strRef>
              <c:f>'F1'!$F$2</c:f>
              <c:strCache>
                <c:ptCount val="1"/>
                <c:pt idx="0">
                  <c:v>Spring 2023</c:v>
                </c:pt>
              </c:strCache>
            </c:strRef>
          </c:tx>
          <c:spPr>
            <a:solidFill>
              <a:srgbClr val="742C85"/>
            </a:solidFill>
            <a:ln w="12700" cap="flat">
              <a:noFill/>
              <a:miter lim="400000"/>
            </a:ln>
            <a:effectLst/>
          </c:spPr>
          <c:invertIfNegative val="0"/>
          <c:dLbls>
            <c:numFmt formatCode="0.0%" sourceLinked="0"/>
            <c:txPr>
              <a:bodyPr/>
              <a:lstStyle/>
              <a:p>
                <a:pPr>
                  <a:defRPr b="0" i="0" strike="noStrike" sz="700" u="none">
                    <a:solidFill>
                      <a:srgbClr val="000000"/>
                    </a:solidFill>
                    <a:latin typeface="Calibri"/>
                  </a:defRPr>
                </a:pPr>
              </a:p>
            </c:txPr>
            <c:dLblPos val="outEnd"/>
            <c:showLegendKey val="0"/>
            <c:showVal val="1"/>
            <c:showCatName val="0"/>
            <c:showSerName val="0"/>
            <c:showPercent val="0"/>
            <c:showBubbleSize val="0"/>
            <c:showLeaderLines val="0"/>
          </c:dLbls>
          <c:cat>
            <c:strRef>
              <c:f>'F1'!$B$3:$B$8</c:f>
              <c:strCache>
                <c:ptCount val="6"/>
                <c:pt idx="0">
                  <c:v>All Sectors</c:v>
                </c:pt>
                <c:pt idx="1">
                  <c:v>Public four-year</c:v>
                </c:pt>
                <c:pt idx="2">
                  <c:v>Private nonprofit four-year</c:v>
                </c:pt>
                <c:pt idx="3">
                  <c:v>Private for-profit four-year</c:v>
                </c:pt>
                <c:pt idx="4">
                  <c:v>Primarily Associate Degree Granting Baccalaureate Institutions (PABs)</c:v>
                </c:pt>
                <c:pt idx="5">
                  <c:v>Public two-year</c:v>
                </c:pt>
              </c:strCache>
            </c:strRef>
          </c:cat>
          <c:val>
            <c:numRef>
              <c:f>'F1'!$F$3:$F$8</c:f>
              <c:numCache>
                <c:ptCount val="6"/>
                <c:pt idx="0">
                  <c:v>-0.005383</c:v>
                </c:pt>
                <c:pt idx="1">
                  <c:v>-0.007899</c:v>
                </c:pt>
                <c:pt idx="2">
                  <c:v>-0.009750</c:v>
                </c:pt>
                <c:pt idx="3">
                  <c:v>0.014232</c:v>
                </c:pt>
                <c:pt idx="4">
                  <c:v>-0.023052</c:v>
                </c:pt>
                <c:pt idx="5">
                  <c:v>0.005383</c:v>
                </c:pt>
              </c:numCache>
            </c:numRef>
          </c:val>
        </c:ser>
        <c:gapWidth val="114"/>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miter lim="800000"/>
          </a:ln>
        </c:spPr>
        <c:txPr>
          <a:bodyPr rot="0"/>
          <a:lstStyle/>
          <a:p>
            <a:pPr>
              <a:defRPr b="0" i="0" strike="noStrike" sz="1000" u="none">
                <a:solidFill>
                  <a:srgbClr val="000000"/>
                </a:solidFill>
                <a:latin typeface="Calibri"/>
              </a:defRPr>
            </a:pPr>
          </a:p>
        </c:txPr>
        <c:crossAx val="2094734553"/>
        <c:crosses val="autoZero"/>
        <c:auto val="1"/>
        <c:lblAlgn val="ctr"/>
        <c:noMultiLvlLbl val="1"/>
      </c:catAx>
      <c:valAx>
        <c:axId val="2094734553"/>
        <c:scaling>
          <c:orientation val="minMax"/>
        </c:scaling>
        <c:delete val="0"/>
        <c:axPos val="l"/>
        <c:numFmt formatCode="0%" sourceLinked="0"/>
        <c:majorTickMark val="out"/>
        <c:minorTickMark val="none"/>
        <c:tickLblPos val="nextTo"/>
        <c:spPr>
          <a:ln w="12700" cap="flat">
            <a:solidFill>
              <a:srgbClr val="888888"/>
            </a:solidFill>
            <a:prstDash val="solid"/>
            <a:miter lim="800000"/>
          </a:ln>
        </c:spPr>
        <c:txPr>
          <a:bodyPr rot="0"/>
          <a:lstStyle/>
          <a:p>
            <a:pPr>
              <a:defRPr b="0" i="0" strike="noStrike" sz="1000" u="none">
                <a:solidFill>
                  <a:srgbClr val="000000"/>
                </a:solidFill>
                <a:latin typeface="Calibri"/>
              </a:defRPr>
            </a:pPr>
          </a:p>
        </c:txPr>
        <c:crossAx val="2094734552"/>
        <c:crosses val="autoZero"/>
        <c:crossBetween val="between"/>
        <c:majorUnit val="0.045"/>
        <c:minorUnit val="0.0225"/>
      </c:valAx>
      <c:spPr>
        <a:solidFill>
          <a:srgbClr val="FFFFFF"/>
        </a:solidFill>
        <a:ln w="12700" cap="flat">
          <a:noFill/>
          <a:miter lim="400000"/>
        </a:ln>
        <a:effectLst/>
      </c:spPr>
    </c:plotArea>
    <c:legend>
      <c:legendPos val="t"/>
      <c:layout>
        <c:manualLayout>
          <c:xMode val="edge"/>
          <c:yMode val="edge"/>
          <c:x val="0.236129"/>
          <c:y val="0"/>
          <c:w val="0.56137"/>
          <c:h val="0.0623064"/>
        </c:manualLayout>
      </c:layout>
      <c:overlay val="1"/>
      <c:spPr>
        <a:noFill/>
        <a:ln w="12700" cap="flat">
          <a:noFill/>
          <a:miter lim="400000"/>
        </a:ln>
        <a:effectLst/>
      </c:spPr>
      <c:txPr>
        <a:bodyPr rot="0"/>
        <a:lstStyle/>
        <a:p>
          <a:pPr>
            <a:defRPr b="0" i="0" strike="noStrike" sz="1100" u="none">
              <a:solidFill>
                <a:srgbClr val="000000"/>
              </a:solidFill>
              <a:latin typeface="Calibri"/>
            </a:defRPr>
          </a:pPr>
        </a:p>
      </c:txPr>
    </c:legend>
    <c:plotVisOnly val="1"/>
    <c:dispBlanksAs val="gap"/>
  </c:chart>
  <c:spPr>
    <a:solidFill>
      <a:srgbClr val="FFFFFF"/>
    </a:solidFill>
    <a:ln w="12700" cap="flat">
      <a:solidFill>
        <a:srgbClr val="888888"/>
      </a:solidFill>
      <a:prstDash val="solid"/>
      <a:miter lim="800000"/>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143524</xdr:colOff>
      <xdr:row>13</xdr:row>
      <xdr:rowOff>53831</xdr:rowOff>
    </xdr:from>
    <xdr:to>
      <xdr:col>9</xdr:col>
      <xdr:colOff>360798</xdr:colOff>
      <xdr:row>34</xdr:row>
      <xdr:rowOff>39103</xdr:rowOff>
    </xdr:to>
    <xdr:graphicFrame>
      <xdr:nvGraphicFramePr>
        <xdr:cNvPr id="2" name="Chart 1"/>
        <xdr:cNvGraphicFramePr/>
      </xdr:nvGraphicFramePr>
      <xdr:xfrm>
        <a:off x="816624" y="2484611"/>
        <a:ext cx="9500975" cy="3599058"/>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10.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55</xdr:row>
      <xdr:rowOff>145546</xdr:rowOff>
    </xdr:from>
    <xdr:to>
      <xdr:col>12</xdr:col>
      <xdr:colOff>914400</xdr:colOff>
      <xdr:row>63</xdr:row>
      <xdr:rowOff>94492</xdr:rowOff>
    </xdr:to>
    <xdr:sp>
      <xdr:nvSpPr>
        <xdr:cNvPr id="20" name="TextBox 1"/>
        <xdr:cNvSpPr txBox="1"/>
      </xdr:nvSpPr>
      <xdr:spPr>
        <a:xfrm>
          <a:off x="-9526" y="10668766"/>
          <a:ext cx="11899901" cy="1419607"/>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8b </a:t>
          </a:r>
          <a:r>
            <a:rPr b="0" baseline="0" cap="none" i="0" spc="0" strike="noStrike" sz="1100" u="none">
              <a:solidFill>
                <a:srgbClr val="000000"/>
              </a:solidFill>
              <a:uFillTx/>
              <a:latin typeface="Calibri"/>
              <a:ea typeface="Calibri"/>
              <a:cs typeface="Calibri"/>
              <a:sym typeface="Calibri"/>
            </a:rPr>
            <a:t>focuses on public two-year and four-year institutions, PABs, and private nonprofit four-year institutions, where data were reported by at least three institutions in the given sector; " - " indicates that data are suppressed because this threshold was not met (including sectors with no institutions). Other institutional sectors are not shown due to the year-over-year variability or small enrollment sizes but are included in state total enrollments. Institutions that span multiple states and institutions that operate primarily online have been included in a separate line called “multi-state or POI.” Enrollments in these institutions are not included in any other individual states.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*States where inconsistent data submissions across years make enrollment estimates less accurate: LA, MS, UT, WA, WV (public two-year); KS (public four-year); and TX (other). </a:t>
          </a:r>
        </a:p>
      </xdr:txBody>
    </xdr:sp>
    <xdr:clientData/>
  </xdr:twoCellAnchor>
</xdr:wsDr>
</file>

<file path=xl/drawings/drawing1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36</xdr:row>
      <xdr:rowOff>186118</xdr:rowOff>
    </xdr:from>
    <xdr:to>
      <xdr:col>10</xdr:col>
      <xdr:colOff>1019173</xdr:colOff>
      <xdr:row>41</xdr:row>
      <xdr:rowOff>61530</xdr:rowOff>
    </xdr:to>
    <xdr:sp>
      <xdr:nvSpPr>
        <xdr:cNvPr id="22" name="TextBox 1"/>
        <xdr:cNvSpPr txBox="1"/>
      </xdr:nvSpPr>
      <xdr:spPr>
        <a:xfrm>
          <a:off x="-19051" y="7066978"/>
          <a:ext cx="15039975" cy="797433"/>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9</a:t>
          </a:r>
          <a:r>
            <a:rPr b="0" baseline="0" cap="none" i="0" spc="0" strike="noStrike" sz="1100" u="none">
              <a:solidFill>
                <a:srgbClr val="000000"/>
              </a:solidFill>
              <a:uFillTx/>
              <a:latin typeface="Calibri"/>
              <a:ea typeface="Calibri"/>
              <a:cs typeface="Calibri"/>
              <a:sym typeface="Calibri"/>
            </a:rPr>
            <a:t> provides college enrollment totals disaggregated by Classification of Instructional Program (CIP) codes. The table excludes the following CIP codes, each of which had total enrollments of less than 5,000: 25 (Library Science), 28 (Reserve Officer Training Corps), 32 (Basic Skills), 33 (Citizenship Activities), 34 (Health-Related Knowledge and Skills), 35 (Interpersonal and Social Skills), 36 (Leisure and Recreational Activities), 37 (Personal Awareness and Self-Improvement), 41 (Science Technologies/Technicians), 46 (Construction Trades), 48 (Precision Production), 53 (High School/Secondary Diplomas and Certificates), 60 (Residency Programs).</a:t>
          </a:r>
        </a:p>
      </xdr:txBody>
    </xdr:sp>
    <xdr:clientData/>
  </xdr:twoCellAnchor>
</xdr:wsDr>
</file>

<file path=xl/drawings/drawing1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9525</xdr:colOff>
      <xdr:row>36</xdr:row>
      <xdr:rowOff>185641</xdr:rowOff>
    </xdr:from>
    <xdr:to>
      <xdr:col>11</xdr:col>
      <xdr:colOff>28574</xdr:colOff>
      <xdr:row>42</xdr:row>
      <xdr:rowOff>31525</xdr:rowOff>
    </xdr:to>
    <xdr:sp>
      <xdr:nvSpPr>
        <xdr:cNvPr id="24" name="TextBox 1"/>
        <xdr:cNvSpPr txBox="1"/>
      </xdr:nvSpPr>
      <xdr:spPr>
        <a:xfrm>
          <a:off x="9525" y="7081741"/>
          <a:ext cx="15106650" cy="950785"/>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10</a:t>
          </a:r>
          <a:r>
            <a:rPr b="0" baseline="0" cap="none" i="0" spc="0" strike="noStrike" sz="1100" u="none">
              <a:solidFill>
                <a:srgbClr val="000000"/>
              </a:solidFill>
              <a:uFillTx/>
              <a:latin typeface="Calibri"/>
              <a:ea typeface="Calibri"/>
              <a:cs typeface="Calibri"/>
              <a:sym typeface="Calibri"/>
            </a:rPr>
            <a:t> provides college enrollment totals disaggregated by Classification of Instructional Program (CIP) codes. The table excludes the following CIP codes, each of which had total enrollments of less than 5,000: 05 (Area, Ethnic, Cultural, Gender, and Group Studies), 25 (Library Science), 28 (Reserve Officer Training Corps), 29 (Military Technologies), 33 (Citizenship Activities), 34 (Health-Related Knowledge and Skills), 35 (Interpersonal and Social Skills), 36 (Leisure and Recreational Activities), 37 (Personal Awareness and Self-Improvement), 38 (Philosophy and Religious Studies), 39 (Theology and Religious Vocations), 53 (High School/Secondary Diplomas and Certificates), 60 (Residency Programs). </a:t>
          </a:r>
        </a:p>
      </xdr:txBody>
    </xdr:sp>
    <xdr:clientData/>
  </xdr:twoCellAnchor>
</xdr:wsDr>
</file>

<file path=xl/drawings/drawing1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25</xdr:row>
      <xdr:rowOff>162495</xdr:rowOff>
    </xdr:from>
    <xdr:to>
      <xdr:col>10</xdr:col>
      <xdr:colOff>1038223</xdr:colOff>
      <xdr:row>31</xdr:row>
      <xdr:rowOff>12761</xdr:rowOff>
    </xdr:to>
    <xdr:sp>
      <xdr:nvSpPr>
        <xdr:cNvPr id="26" name="TextBox 1"/>
        <xdr:cNvSpPr txBox="1"/>
      </xdr:nvSpPr>
      <xdr:spPr>
        <a:xfrm>
          <a:off x="-19051" y="5054535"/>
          <a:ext cx="15059025" cy="95516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11</a:t>
          </a:r>
          <a:r>
            <a:rPr b="0" baseline="0" cap="none" i="0" spc="0" strike="noStrike" sz="1100" u="none">
              <a:solidFill>
                <a:srgbClr val="000000"/>
              </a:solidFill>
              <a:uFillTx/>
              <a:latin typeface="Calibri"/>
              <a:ea typeface="Calibri"/>
              <a:cs typeface="Calibri"/>
              <a:sym typeface="Calibri"/>
            </a:rPr>
            <a:t> provides college enrollment totals disaggregated by Classification of Instructional Program (CIP) codes. The table excludes the following CIP codes, each of which had total enrollments of less than 2,000: 04 (Architecture and Related Services), 05 (Area, Ethnic, Cultural, Gender, and Group Studies), 25 (Library Science), 28 (Reserve Officer Training Corps), 29 (Military Technologies), 32 (Basic Skills), 33 (Citizenship Activities), 34 (Health-Related Knowledge and Skills), 35 (Interpersonal and Social Skills), 36 (Leisure and Recreational Activities), 37 (Personal Awareness and Self-Improvement), 38 (Philosophy and Religious Studies), 39 (Theology and Religious Vocations), 53 (High School/Secondary Diplomas and Certificates), 60 (Residency Programs). </a:t>
          </a:r>
        </a:p>
      </xdr:txBody>
    </xdr:sp>
    <xdr:clientData/>
  </xdr:twoCellAnchor>
</xdr:wsDr>
</file>

<file path=xl/drawings/drawing1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8890</xdr:colOff>
      <xdr:row>22</xdr:row>
      <xdr:rowOff>177213</xdr:rowOff>
    </xdr:from>
    <xdr:to>
      <xdr:col>9</xdr:col>
      <xdr:colOff>28574</xdr:colOff>
      <xdr:row>29</xdr:row>
      <xdr:rowOff>57102</xdr:rowOff>
    </xdr:to>
    <xdr:sp>
      <xdr:nvSpPr>
        <xdr:cNvPr id="28" name="TextBox 1"/>
        <xdr:cNvSpPr txBox="1"/>
      </xdr:nvSpPr>
      <xdr:spPr>
        <a:xfrm>
          <a:off x="8890" y="4596813"/>
          <a:ext cx="10954385" cy="1167670"/>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12 </a:t>
          </a:r>
          <a:r>
            <a:rPr b="0" baseline="0" cap="none" i="0" spc="0" strike="noStrike" sz="1100" u="none">
              <a:solidFill>
                <a:srgbClr val="000000"/>
              </a:solidFill>
              <a:uFillTx/>
              <a:latin typeface="Calibri"/>
              <a:ea typeface="Calibri"/>
              <a:cs typeface="Calibri"/>
              <a:sym typeface="Calibri"/>
            </a:rPr>
            <a:t>provides spring freshman enrollment counts disaggregated by gender and institutional sector. Freshman students are those with no previous enrollment or completion records across the Clearinghouse universe of higher education institutions since 1993, unless the previous enrollment record is prior to age 18 or graduation from high school (dual enrollment). The spring freshmen counts provided in this report are unweighted, not accounting for the Clearinghouse data coverage rates.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000" u="none">
              <a:solidFill>
                <a:srgbClr val="000000"/>
              </a:solidFill>
              <a:uFillTx/>
              <a:latin typeface="Calibri"/>
              <a:ea typeface="Calibri"/>
              <a:cs typeface="Calibri"/>
              <a:sym typeface="Calibri"/>
            </a:defRPr>
          </a:pPr>
          <a:r>
            <a:rPr b="0" baseline="0" cap="none" i="0" spc="0" strike="noStrike" sz="1000" u="none">
              <a:solidFill>
                <a:srgbClr val="000000"/>
              </a:solidFill>
              <a:uFillTx/>
              <a:latin typeface="Calibri"/>
              <a:ea typeface="Calibri"/>
              <a:cs typeface="Calibri"/>
              <a:sym typeface="Calibri"/>
            </a:rPr>
            <a:t>Freshmen at private for-profit four-year and private two-year institutions are included in the total, although not shown here due to small student counts.</a:t>
          </a:r>
          <a:r>
            <a:rPr b="0" baseline="0" cap="none" i="0" spc="0" strike="noStrike" sz="800" u="none">
              <a:solidFill>
                <a:srgbClr val="000000"/>
              </a:solidFill>
              <a:uFillTx/>
              <a:latin typeface="Calibri"/>
              <a:ea typeface="Calibri"/>
              <a:cs typeface="Calibri"/>
              <a:sym typeface="Calibri"/>
            </a:rPr>
            <a:t> </a:t>
          </a:r>
        </a:p>
      </xdr:txBody>
    </xdr:sp>
    <xdr:clientData/>
  </xdr:twoCellAnchor>
</xdr:wsDr>
</file>

<file path=xl/drawings/drawing1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19050</xdr:colOff>
      <xdr:row>0</xdr:row>
      <xdr:rowOff>0</xdr:rowOff>
    </xdr:from>
    <xdr:to>
      <xdr:col>15</xdr:col>
      <xdr:colOff>107950</xdr:colOff>
      <xdr:row>101</xdr:row>
      <xdr:rowOff>63691</xdr:rowOff>
    </xdr:to>
    <xdr:sp>
      <xdr:nvSpPr>
        <xdr:cNvPr id="30" name="TextBox 1"/>
        <xdr:cNvSpPr txBox="1"/>
      </xdr:nvSpPr>
      <xdr:spPr>
        <a:xfrm>
          <a:off x="19050" y="-1072611"/>
          <a:ext cx="11518900" cy="16738793"/>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Methodological Notes</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National Coverage of the Data</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As of fall 2021, institutions actively submitting enrollment data to the Clearinghouse account for 97 percent of all enrollments at Title IV, degree-granting institutions in the U.S. Because Clearinghouse participation grew over the period covered by this report, and because coverage of institutions (i.e., percentage of all institutions participating in the Clearinghouse) is not 100 percent for any individual year, weights were applied by institutional sector and state to better approximate enrollments at all institutions nationally. Using all IPEDS Title IV, degree-granting institutions as the base population, weights for each institutional sector and state were calculated using the inverse of the rate of enrollment coverage for that sector and state in the relevant year. Given the unavailability of fall 2022 IPEDS enrollments at the time of publication, fall 2021 IPEDS enrollments were used as the basis for calculating the fall 2022 Clearinghouse data coverage rates, and these rates were applied to estimate the spring 2023 enrollments. However, in the special analysis of spring freshman enrollment, the reported data are unweighted data, unadjusted for data coverage rates. For detailed statistics on enrollment coverage, as well as other aspects of Clearinghouse data, view “</a:t>
          </a:r>
          <a:r>
            <a:rPr b="0" baseline="0" cap="none" i="0" spc="0" strike="noStrike" sz="1100" u="sng">
              <a:solidFill>
                <a:srgbClr val="000000"/>
              </a:solidFill>
              <a:uFillTx/>
              <a:latin typeface="Calibri"/>
              <a:ea typeface="Calibri"/>
              <a:cs typeface="Calibri"/>
              <a:sym typeface="Calibri"/>
            </a:rPr>
            <a:t>Working With Our Data</a:t>
          </a:r>
          <a:r>
            <a:rPr b="0" baseline="0" cap="none" i="0" spc="0" strike="noStrike" sz="1100" u="none">
              <a:solidFill>
                <a:srgbClr val="000000"/>
              </a:solidFill>
              <a:uFillTx/>
              <a:latin typeface="Calibri"/>
              <a:ea typeface="Calibri"/>
              <a:cs typeface="Calibri"/>
              <a:sym typeface="Calibri"/>
            </a:rPr>
            <a:t>.”</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 </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Differences from IPEDS Data</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National Student Clearinghouse data are non-adjudicated, administrative data that come directly from college and university registrars. The data differ from IPEDS survey data in several important ways:</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1. Term definition: IPEDS does not conduct a spring enrollment survey, so there are no comparable IPEDS numbers for the spring. For Clearinghouse reporting, institutions provide the start- and end-dates for each enrollment, rather than formally designating fall or spring terms. Spring terms included in the Current Term Enrollment Estimates account for the academic terms that:</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	a) began between January 15 and March 31, inclusive OR</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	b) ended between February 15 and April 30, inclusive OR</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	c) began before January 15 AND ended after April 30.</a:t>
          </a:r>
          <a:br>
            <a:rPr b="0" baseline="0" cap="none" i="0" spc="0" strike="noStrike" sz="1100" u="none">
              <a:solidFill>
                <a:srgbClr val="000000"/>
              </a:solidFill>
              <a:uFillTx/>
              <a:latin typeface="Calibri"/>
              <a:ea typeface="Calibri"/>
              <a:cs typeface="Calibri"/>
              <a:sym typeface="Calibri"/>
            </a:rPr>
          </a:b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2. Degree-granting status: When referencing IPEDS enrollment counts, it is important to distinguish counts limited to degree-granting institutions from those that also include non-degree-granting institutions. NCES publishes both of these counts in IPEDS First-Look Reports. The Clearinghouse counts in this report are limited to Title IV, degree-granting institutions.</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3. Enrollment status changes:</a:t>
          </a:r>
          <a:r>
            <a:rPr b="1" baseline="0" cap="none" i="0" spc="0" strike="noStrike" sz="1100" u="none">
              <a:solidFill>
                <a:srgbClr val="000000"/>
              </a:solidFill>
              <a:uFillTx/>
              <a:latin typeface="Calibri"/>
              <a:ea typeface="Calibri"/>
              <a:cs typeface="Calibri"/>
              <a:sym typeface="Calibri"/>
            </a:rPr>
            <a:t> </a:t>
          </a:r>
          <a:r>
            <a:rPr b="0" baseline="0" cap="none" i="0" spc="0" strike="noStrike" sz="1100" u="none">
              <a:solidFill>
                <a:srgbClr val="000000"/>
              </a:solidFill>
              <a:uFillTx/>
              <a:latin typeface="Calibri"/>
              <a:ea typeface="Calibri"/>
              <a:cs typeface="Calibri"/>
              <a:sym typeface="Calibri"/>
            </a:rPr>
            <a:t>Institutions submit data to the Clearinghouse throughout a given term, capturing changes in enrollment status from one submission to the next. The counts in this report include all students whose institution submitted at least one enrollment record showing the student enrolled as either full time, three-quarters time, half time, or less than half time during the term. For IPEDS reporting, an institution generally counts a student according to the student’s enrollment status as of the institution’s IPEDS census date.</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Primarily Online Institutions (POIs), Multi-State Institutions</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Primarily online institutions (POIs) were identified based on the distance education survey items in the IPEDS fall 2020 enrollment survey. Any institution where the primary campus reports more than 90 percent of its students enrolled exclusively in distance education courses before the COVID-19 pandemic began is considered a POI. This applies as long as the entire institution—rather than a single branch campus—meets this enrollment threshold. Using this method, there were between 28 and 31 institutions identified depending on the year. POIs are predominantly for-profit four-year, multistate institutions. Beginning with the fall 2022 CTEE report, POIs have been grouped with multistate institutions in the CTEE report series. Prior to the fall 2022 CTEE report (released on Feb 2, 2023), some POIs that were not already designated as multistate institutions by the Research Center had been included in state totals.</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Multi-state institutions are those with at least one branch campus operating in a different state from the main campus as reported in the fall 2021 IPEDS Institutional Characteristics Survey data.</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Institution Sector Reclassifications, Primarily Associate Degree Granting Baccalaureate Institutions (PABs)</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There has been a growing number of sector reclassifications by IPEDS from associate colleges to four-year institutions, which are considered Primarily Associate Degree Granting Baccalaureate Institutions (PABs). PABs can be identified using the institutional category variable from the IPEDS Institutional Characteristics survey, which relies on both program offerings and degrees awarded. Alternatively, PABs can be identified based on the Carnegie Classification of Institutions of Higher Education (2021), which similarly relies on program offering (there must be one bachelor’s-level program offered) and degrees awarded. The IPEDS methodology identifies more PABs than the Carnegie methodology. This is because Carnegie excludes tribal colleges and special focus colleges (e.g., those focused on health sciences, arts, or religious instruction) from its PAB designation. We elect to use the more conservative Carnegie Classification. PABs carry Carnegie Classifications of either 14 (Associate Dominant) or 23 (Mixed Baccalaureate/Associate). In general, Institutions with a 14 designation award 90% or more of degrees at the associate level while those with a 23 designation award 51% to 90% of degrees at this level.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This report utilizes the 2018 Carnegie Classification for academic years 2018-2019 through 2020-2021 and the 2021 Carnegie Classification for academic years 2021-2022 through 2022-2023. While the classification largely follows IPEDS sector designations, where there are differences between IPEDS and Carnegie, we follow the Carnegie Classification. These discrepancies primarily affect PABs (see above) as well as 46 institutions considered four-year institutions by IPEDS but two-year institutions by Carnegie. Most institutions in the latter case (40) are public institutions. Institution sector designations are applied for the specific year in which reclassifications occurred.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Students Without Valid Identifiers</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Students without a valid identifier reported to the Clearinghouse were previously presumed to be international students and thus excluded from previous editions of the spring CTEE report. In recent years, more U.S. students have appeared in this category. In order to better reflect the full population of students reported to the Clearinghouse, all students without a valid identifier, including U.S. and international, are now included in the spring CTEE report series. We have re-estimated previously published results going back to 2019, which are reflected in the current edition. This is a large change given that these students increased steadily, from 864,000 in 2019 to 1,053,000 in 2023 (growing from 4.7% to 6.1% of the national total). This improved estimation was first introduced in the Fall 2022 CTEE Expanded Edition report.</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Freshman Enrollment</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Freshman students are those with no previous enrollment or completion records across the Clearinghouse universe of higher education institutions since 1993 unless the previous enrollment record is prior to age 18 or graduation from high school (dual enrollment). In addition, this report removes graduate-level credential-seeking students from all years who were previously erroneously flagged as freshmen. The freshman counts provided in this report are unweighted, not accounting for the Clearinghouse data coverage rates.</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Major Field of Study</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Major field of study across all years has been harmonized to reflect the 2020 NCES Classification of Instructional Programs (CIP) at the two-digit CIP family level.</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Gender Imputation</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Institutions reported student gender to the Clearinghouse for about one-half of all students included in this report. The genders for the remaining students were imputed using a table of name-gender pairs that the Research Center developed using data publicly available from the Census Bureau and the Social Security Administration as well as the institution-reported data. The imputation used only those pairs in which the name had at least two instances and was associated with a single gender in at least 95 percent of the instances. The imputation is accurate in 99.6 percent of the cases where gender was reported by institutions. A detailed document describing this approach resides on the National Student Clearinghouse Research Center’s “</a:t>
          </a:r>
          <a:r>
            <a:rPr b="0" baseline="0" cap="none" i="0" spc="0" strike="noStrike" sz="1100" u="sng">
              <a:solidFill>
                <a:srgbClr val="000000"/>
              </a:solidFill>
              <a:uFillTx/>
              <a:latin typeface="Calibri"/>
              <a:ea typeface="Calibri"/>
              <a:cs typeface="Calibri"/>
              <a:sym typeface="Calibri"/>
            </a:rPr>
            <a:t>Working With Our Data</a:t>
          </a:r>
          <a:r>
            <a:rPr b="0" baseline="0" cap="none" i="0" spc="0" strike="noStrike" sz="1100" u="none">
              <a:solidFill>
                <a:srgbClr val="000000"/>
              </a:solidFill>
              <a:uFillTx/>
              <a:latin typeface="Calibri"/>
              <a:ea typeface="Calibri"/>
              <a:cs typeface="Calibri"/>
              <a:sym typeface="Calibri"/>
            </a:rPr>
            <a:t>” page.</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Acknowledgements</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The authors thank NSC Research Center staff members Jennifer Causey, Jeremy Cohen, Allyson Gardner, Sarah Karamarkovich, Hee Sun Kim, and Aaron Pevitz for their assistance with this publication.</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1" spc="0" strike="noStrike" sz="1100" u="none">
              <a:solidFill>
                <a:srgbClr val="000000"/>
              </a:solidFill>
              <a:uFillTx/>
              <a:latin typeface="Calibri"/>
              <a:ea typeface="Calibri"/>
              <a:cs typeface="Calibri"/>
              <a:sym typeface="Calibri"/>
            </a:defRPr>
          </a:pPr>
          <a:r>
            <a:rPr b="0" baseline="0" cap="none" i="1" spc="0" strike="noStrike" sz="1100" u="none">
              <a:solidFill>
                <a:srgbClr val="000000"/>
              </a:solidFill>
              <a:uFillTx/>
              <a:latin typeface="Calibri"/>
              <a:ea typeface="Calibri"/>
              <a:cs typeface="Calibri"/>
              <a:sym typeface="Calibri"/>
            </a:rPr>
            <a:t>Suggested Citation</a:t>
          </a:r>
          <a:endParaRPr b="0" baseline="0" cap="none" i="1"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Berg, B., Lee, S., Randolph, B., Ryu, M., &amp; Shapiro, D. (May 2023), Current Term Enrollment Estimates: Spring 2023, Herndon, VA: National Student Clearinghouse Research Center. </a:t>
          </a:r>
        </a:p>
      </xdr:txBody>
    </xdr:sp>
    <xdr:clientData/>
  </xdr:twoCellAnchor>
</xdr:wsDr>
</file>

<file path=xl/drawings/drawing1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1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1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59</xdr:row>
      <xdr:rowOff>5525</xdr:rowOff>
    </xdr:from>
    <xdr:to>
      <xdr:col>9</xdr:col>
      <xdr:colOff>162559</xdr:colOff>
      <xdr:row>63</xdr:row>
      <xdr:rowOff>124016</xdr:rowOff>
    </xdr:to>
    <xdr:sp>
      <xdr:nvSpPr>
        <xdr:cNvPr id="38" name="TextBox 1"/>
        <xdr:cNvSpPr txBox="1"/>
      </xdr:nvSpPr>
      <xdr:spPr>
        <a:xfrm>
          <a:off x="-19050" y="11435525"/>
          <a:ext cx="8061960" cy="850012"/>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9</a:t>
          </a:r>
          <a:r>
            <a:rPr b="0" baseline="0" cap="none" i="0" spc="0" strike="noStrike" sz="1100" u="none">
              <a:solidFill>
                <a:srgbClr val="000000"/>
              </a:solidFill>
              <a:uFillTx/>
              <a:latin typeface="Calibri"/>
              <a:ea typeface="Calibri"/>
              <a:cs typeface="Calibri"/>
              <a:sym typeface="Calibri"/>
            </a:rPr>
            <a:t> provides enrollment counts by the state where the institution is located. Institutions that span multiple states have been included in a separate line called “multi-state institutions.” Enrollments for these institutions are not included in any of the other state-level totals. </a:t>
          </a:r>
          <a:br>
            <a:rPr b="0" baseline="0" cap="none" i="0" spc="0" strike="noStrike" sz="1100" u="none">
              <a:solidFill>
                <a:srgbClr val="000000"/>
              </a:solidFill>
              <a:uFillTx/>
              <a:latin typeface="Calibri"/>
              <a:ea typeface="Calibri"/>
              <a:cs typeface="Calibri"/>
              <a:sym typeface="Calibri"/>
            </a:rPr>
          </a:br>
        </a:p>
      </xdr:txBody>
    </xdr:sp>
    <xdr:clientData/>
  </xdr:twoCellAnchor>
  <xdr:twoCellAnchor>
    <xdr:from>
      <xdr:col>58</xdr:col>
      <xdr:colOff>679450</xdr:colOff>
      <xdr:row>4</xdr:row>
      <xdr:rowOff>97631</xdr:rowOff>
    </xdr:from>
    <xdr:to>
      <xdr:col>64</xdr:col>
      <xdr:colOff>419100</xdr:colOff>
      <xdr:row>11</xdr:row>
      <xdr:rowOff>188118</xdr:rowOff>
    </xdr:to>
    <xdr:sp>
      <xdr:nvSpPr>
        <xdr:cNvPr id="39" name="TextBox 2"/>
        <xdr:cNvSpPr txBox="1"/>
      </xdr:nvSpPr>
      <xdr:spPr>
        <a:xfrm>
          <a:off x="47999650" y="905351"/>
          <a:ext cx="3930650" cy="1423988"/>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0" baseline="0" cap="none" i="0" spc="0" strike="noStrike" sz="1400" u="none">
              <a:solidFill>
                <a:srgbClr val="000000"/>
              </a:solidFill>
              <a:uFillTx/>
              <a:latin typeface="Calibri"/>
              <a:ea typeface="Calibri"/>
              <a:cs typeface="Calibri"/>
              <a:sym typeface="Calibri"/>
            </a:defRPr>
          </a:pPr>
          <a:r>
            <a:rPr b="0" baseline="0" cap="none" i="0" spc="0" strike="noStrike" sz="1400" u="none">
              <a:solidFill>
                <a:srgbClr val="000000"/>
              </a:solidFill>
              <a:uFillTx/>
              <a:latin typeface="Calibri"/>
              <a:ea typeface="Calibri"/>
              <a:cs typeface="Calibri"/>
              <a:sym typeface="Calibri"/>
            </a:rPr>
            <a:t>Sections highlighted in grey will be supressed.</a:t>
          </a:r>
        </a:p>
      </xdr:txBody>
    </xdr:sp>
    <xdr:clientData/>
  </xdr:twoCellAnchor>
</xdr:wsDr>
</file>

<file path=xl/drawings/drawing19.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24</xdr:col>
      <xdr:colOff>654050</xdr:colOff>
      <xdr:row>5</xdr:row>
      <xdr:rowOff>59436</xdr:rowOff>
    </xdr:from>
    <xdr:to>
      <xdr:col>33</xdr:col>
      <xdr:colOff>180975</xdr:colOff>
      <xdr:row>15</xdr:row>
      <xdr:rowOff>123443</xdr:rowOff>
    </xdr:to>
    <xdr:sp>
      <xdr:nvSpPr>
        <xdr:cNvPr id="42" name="TextBox 1"/>
        <xdr:cNvSpPr txBox="1"/>
      </xdr:nvSpPr>
      <xdr:spPr>
        <a:xfrm>
          <a:off x="21647150" y="1004316"/>
          <a:ext cx="5584825" cy="1892808"/>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0" baseline="0" cap="none" i="0" spc="0" strike="noStrike" sz="1400" u="none">
              <a:solidFill>
                <a:srgbClr val="000000"/>
              </a:solidFill>
              <a:uFillTx/>
              <a:latin typeface="Calibri"/>
              <a:ea typeface="Calibri"/>
              <a:cs typeface="Calibri"/>
              <a:sym typeface="Calibri"/>
            </a:defRPr>
          </a:pPr>
          <a:r>
            <a:rPr b="0" baseline="0" cap="none" i="0" spc="0" strike="noStrike" sz="1400" u="none">
              <a:solidFill>
                <a:srgbClr val="000000"/>
              </a:solidFill>
              <a:uFillTx/>
              <a:latin typeface="Calibri"/>
              <a:ea typeface="Calibri"/>
              <a:cs typeface="Calibri"/>
              <a:sym typeface="Calibri"/>
            </a:rPr>
            <a:t>This table is used to determine which state's data should be suppressed.</a:t>
          </a:r>
          <a:endParaRPr b="0" baseline="0" cap="none" i="0" spc="0" strike="noStrike" sz="14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400" u="none">
              <a:solidFill>
                <a:srgbClr val="000000"/>
              </a:solidFill>
              <a:uFillTx/>
              <a:latin typeface="Calibri"/>
              <a:ea typeface="Calibri"/>
              <a:cs typeface="Calibri"/>
              <a:sym typeface="Calibri"/>
            </a:defRPr>
          </a:pPr>
          <a:endParaRPr b="0" baseline="0" cap="none" i="0" spc="0" strike="noStrike" sz="14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400" u="none">
              <a:solidFill>
                <a:srgbClr val="000000"/>
              </a:solidFill>
              <a:uFillTx/>
              <a:latin typeface="Calibri"/>
              <a:ea typeface="Calibri"/>
              <a:cs typeface="Calibri"/>
              <a:sym typeface="Calibri"/>
            </a:defRPr>
          </a:pPr>
          <a:r>
            <a:rPr b="0" baseline="0" cap="none" i="0" spc="0" strike="noStrike" sz="1400" u="none">
              <a:solidFill>
                <a:srgbClr val="000000"/>
              </a:solidFill>
              <a:uFillTx/>
              <a:latin typeface="Calibri"/>
              <a:ea typeface="Calibri"/>
              <a:cs typeface="Calibri"/>
              <a:sym typeface="Calibri"/>
            </a:rPr>
            <a:t>Sections highlighted in grey and blue refer to the sector where the enrollments need to be suppressed, due to the threshold N = 3 (conservative rule: this threshold must be met across all years).</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9</xdr:row>
      <xdr:rowOff>109348</xdr:rowOff>
    </xdr:from>
    <xdr:to>
      <xdr:col>9</xdr:col>
      <xdr:colOff>941070</xdr:colOff>
      <xdr:row>25</xdr:row>
      <xdr:rowOff>172592</xdr:rowOff>
    </xdr:to>
    <xdr:sp>
      <xdr:nvSpPr>
        <xdr:cNvPr id="4" name="TextBox 1"/>
        <xdr:cNvSpPr txBox="1"/>
      </xdr:nvSpPr>
      <xdr:spPr>
        <a:xfrm>
          <a:off x="-1" y="2052448"/>
          <a:ext cx="11685272" cy="2996945"/>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1</a:t>
          </a:r>
          <a:r>
            <a:rPr b="0" baseline="0" cap="none" i="0" spc="0" strike="noStrike" sz="1100" u="none">
              <a:solidFill>
                <a:srgbClr val="000000"/>
              </a:solidFill>
              <a:uFillTx/>
              <a:latin typeface="Calibri"/>
              <a:ea typeface="Calibri"/>
              <a:cs typeface="Calibri"/>
              <a:sym typeface="Calibri"/>
            </a:rPr>
            <a:t> provides counts of spring term enrollments submitted to the Clearinghouse by late-April of each year. Enrollments represent one student in one institution and thus would count twice a student enrolled simultaneously at two institutions (concurrent enrollment). The unduplicated headcount provides the number of unique students with no double-counting. This figure can be used to determine the percentage of concurrent enrollments in any given year. In each term, fewer than 2 percent of total enrollments can be accounted for by students enrolling in more than one institution.</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Institutional sector designations are based on IPEDS and Carnegie Classifications. While the classification largely follows IPEDS sector designations, where there are differences between IPEDS and Carnegie, we follow the Carnegie Classification. The 2018 Carnegie Classification for academic years 2018-19 through 2020-21 and the 2021 Carnegie Classification for academic years 2021-22 through 2022-2023.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As more and more institutions that previously focused solely on granting associate degrees have begun to offer bachelor’s degree programs, there has been a surge in IPEDS reclassification of two-year institutions as four-year institutions, since IPEDS assigns two- or four-year designations based on program offerings. However, many of these reclassified institutions still confer most awards at the associate degree level. These institutions are considered </a:t>
          </a:r>
          <a:r>
            <a:rPr b="0" baseline="0" cap="none" i="1" spc="0" strike="noStrike" sz="1100" u="none">
              <a:solidFill>
                <a:srgbClr val="000000"/>
              </a:solidFill>
              <a:uFillTx/>
              <a:latin typeface="Calibri"/>
              <a:ea typeface="Calibri"/>
              <a:cs typeface="Calibri"/>
              <a:sym typeface="Calibri"/>
            </a:rPr>
            <a:t>primarily associate degree granting baccalaureate </a:t>
          </a:r>
          <a:r>
            <a:rPr b="0" baseline="0" cap="none" i="0" spc="0" strike="noStrike" sz="1100" u="none">
              <a:solidFill>
                <a:srgbClr val="000000"/>
              </a:solidFill>
              <a:uFillTx/>
              <a:latin typeface="Calibri"/>
              <a:ea typeface="Calibri"/>
              <a:cs typeface="Calibri"/>
              <a:sym typeface="Calibri"/>
            </a:rPr>
            <a:t>institutions (PABs). Additional notes on data and coverage are included at the end of the report.</a:t>
          </a:r>
        </a:p>
      </xdr:txBody>
    </xdr: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29</xdr:row>
      <xdr:rowOff>162306</xdr:rowOff>
    </xdr:from>
    <xdr:to>
      <xdr:col>11</xdr:col>
      <xdr:colOff>63500</xdr:colOff>
      <xdr:row>34</xdr:row>
      <xdr:rowOff>62059</xdr:rowOff>
    </xdr:to>
    <xdr:sp>
      <xdr:nvSpPr>
        <xdr:cNvPr id="6" name="TextBox 1"/>
        <xdr:cNvSpPr txBox="1"/>
      </xdr:nvSpPr>
      <xdr:spPr>
        <a:xfrm>
          <a:off x="-19050" y="5915406"/>
          <a:ext cx="15189200" cy="821774"/>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2</a:t>
          </a:r>
          <a:r>
            <a:rPr b="0" baseline="0" cap="none" i="0" spc="0" strike="noStrike" sz="1100" u="none">
              <a:solidFill>
                <a:srgbClr val="000000"/>
              </a:solidFill>
              <a:uFillTx/>
              <a:latin typeface="Calibri"/>
              <a:ea typeface="Calibri"/>
              <a:cs typeface="Calibri"/>
              <a:sym typeface="Calibri"/>
            </a:rPr>
            <a:t> provides enrollment counts by program level. The </a:t>
          </a:r>
          <a:r>
            <a:rPr b="0" baseline="0" cap="none" i="1" spc="0" strike="noStrike" sz="1100" u="none">
              <a:solidFill>
                <a:srgbClr val="000000"/>
              </a:solidFill>
              <a:uFillTx/>
              <a:latin typeface="Calibri"/>
              <a:ea typeface="Calibri"/>
              <a:cs typeface="Calibri"/>
              <a:sym typeface="Calibri"/>
            </a:rPr>
            <a:t>other</a:t>
          </a:r>
          <a:r>
            <a:rPr b="0" baseline="0" cap="none" i="0" spc="0" strike="noStrike" sz="1100" u="none">
              <a:solidFill>
                <a:srgbClr val="000000"/>
              </a:solidFill>
              <a:uFillTx/>
              <a:latin typeface="Calibri"/>
              <a:ea typeface="Calibri"/>
              <a:cs typeface="Calibri"/>
              <a:sym typeface="Calibri"/>
            </a:rPr>
            <a:t> </a:t>
          </a:r>
          <a:r>
            <a:rPr b="0" baseline="0" cap="none" i="1" spc="0" strike="noStrike" sz="1100" u="none">
              <a:solidFill>
                <a:srgbClr val="000000"/>
              </a:solidFill>
              <a:uFillTx/>
              <a:latin typeface="Calibri"/>
              <a:ea typeface="Calibri"/>
              <a:cs typeface="Calibri"/>
              <a:sym typeface="Calibri"/>
            </a:rPr>
            <a:t>undergraduate</a:t>
          </a:r>
          <a:r>
            <a:rPr b="0" baseline="0" cap="none" i="0" spc="0" strike="noStrike" sz="1100" u="none">
              <a:solidFill>
                <a:srgbClr val="000000"/>
              </a:solidFill>
              <a:uFillTx/>
              <a:latin typeface="Calibri"/>
              <a:ea typeface="Calibri"/>
              <a:cs typeface="Calibri"/>
              <a:sym typeface="Calibri"/>
            </a:rPr>
            <a:t> category includes undergraduate certificate/diploma, teacher preparation and special non-credential programs that have been classified by institutions as undergraduate programs, as well as enrollments that are not part of any structured program and missing program level data. The </a:t>
          </a:r>
          <a:r>
            <a:rPr b="0" baseline="0" cap="none" i="1" spc="0" strike="noStrike" sz="1100" u="none">
              <a:solidFill>
                <a:srgbClr val="000000"/>
              </a:solidFill>
              <a:uFillTx/>
              <a:latin typeface="Calibri"/>
              <a:ea typeface="Calibri"/>
              <a:cs typeface="Calibri"/>
              <a:sym typeface="Calibri"/>
            </a:rPr>
            <a:t>graduate/professional</a:t>
          </a:r>
          <a:r>
            <a:rPr b="0" baseline="0" cap="none" i="0" spc="0" strike="noStrike" sz="1100" u="none">
              <a:solidFill>
                <a:srgbClr val="000000"/>
              </a:solidFill>
              <a:uFillTx/>
              <a:latin typeface="Calibri"/>
              <a:ea typeface="Calibri"/>
              <a:cs typeface="Calibri"/>
              <a:sym typeface="Calibri"/>
            </a:rPr>
            <a:t> category includes post-baccalaureate certificate, master's degree, doctoral degree, first-professional degree, graduate/professional certificate, and special non-credential programs that have been specifically classified by institutions as graduate-level programs. </a:t>
          </a:r>
        </a:p>
      </xdr:txBody>
    </xdr:sp>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14</xdr:row>
      <xdr:rowOff>160591</xdr:rowOff>
    </xdr:from>
    <xdr:to>
      <xdr:col>11</xdr:col>
      <xdr:colOff>38100</xdr:colOff>
      <xdr:row>20</xdr:row>
      <xdr:rowOff>98487</xdr:rowOff>
    </xdr:to>
    <xdr:sp>
      <xdr:nvSpPr>
        <xdr:cNvPr id="8" name="TextBox 1"/>
        <xdr:cNvSpPr txBox="1"/>
      </xdr:nvSpPr>
      <xdr:spPr>
        <a:xfrm>
          <a:off x="-19050" y="3056191"/>
          <a:ext cx="13906500" cy="104279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3</a:t>
          </a:r>
          <a:r>
            <a:rPr b="0" baseline="0" cap="none" i="0" spc="0" strike="noStrike" sz="1100" u="none">
              <a:solidFill>
                <a:srgbClr val="000000"/>
              </a:solidFill>
              <a:uFillTx/>
              <a:latin typeface="Calibri"/>
              <a:ea typeface="Calibri"/>
              <a:cs typeface="Calibri"/>
              <a:sym typeface="Calibri"/>
            </a:rPr>
            <a:t> provides enrollment counts by the enrollment intensity of the student. The part-time category includes enrollments reported to the Clearinghouse as three-quarter time, half-time, and less-than-half-time. Enrollment intensity is defined by the institution and based on the earliest data submitted for a student in any given term. As a result, the intensity generally reflects the student’s intended workload at the beginning of the term. Less-than-two-year institutions have been aggregated with two-year institutions. Private nonprofit two-year and for-profit two-year enrollments are not shown in the table due to small counts (2% of total enrollments), but enrollments from these sectors are included in the overall totals.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br>
            <a:rPr b="0" baseline="0" cap="none" i="0" spc="0" strike="noStrike" sz="1100" u="none">
              <a:solidFill>
                <a:srgbClr val="000000"/>
              </a:solidFill>
              <a:uFillTx/>
              <a:latin typeface="Calibri"/>
              <a:ea typeface="Calibri"/>
              <a:cs typeface="Calibri"/>
              <a:sym typeface="Calibri"/>
            </a:rPr>
          </a:br>
          <a:r>
            <a:rPr b="0" baseline="0" cap="none" i="0" spc="0" strike="noStrike" sz="1100" u="none">
              <a:solidFill>
                <a:srgbClr val="000000"/>
              </a:solidFill>
              <a:uFillTx/>
              <a:latin typeface="Calibri"/>
              <a:ea typeface="Calibri"/>
              <a:cs typeface="Calibri"/>
              <a:sym typeface="Calibri"/>
            </a:rPr>
            <a:t> </a:t>
          </a:r>
        </a:p>
      </xdr:txBody>
    </xdr:sp>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21</xdr:row>
      <xdr:rowOff>2476</xdr:rowOff>
    </xdr:from>
    <xdr:to>
      <xdr:col>11</xdr:col>
      <xdr:colOff>45719</xdr:colOff>
      <xdr:row>25</xdr:row>
      <xdr:rowOff>50862</xdr:rowOff>
    </xdr:to>
    <xdr:sp>
      <xdr:nvSpPr>
        <xdr:cNvPr id="10" name="TextBox 1"/>
        <xdr:cNvSpPr txBox="1"/>
      </xdr:nvSpPr>
      <xdr:spPr>
        <a:xfrm>
          <a:off x="-19050" y="4231576"/>
          <a:ext cx="13228320" cy="77990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4</a:t>
          </a:r>
          <a:r>
            <a:rPr b="0" baseline="0" cap="none" i="0" spc="0" strike="noStrike" sz="1100" u="none">
              <a:solidFill>
                <a:srgbClr val="000000"/>
              </a:solidFill>
              <a:uFillTx/>
              <a:latin typeface="Calibri"/>
              <a:ea typeface="Calibri"/>
              <a:cs typeface="Calibri"/>
              <a:sym typeface="Calibri"/>
            </a:rPr>
            <a:t> includes all spring enrollments reported to the Clearinghouse, including students enrolled in non-credential programs. Student age is calculated as of the first day of the term (a date specific to the institution). Less-than-two-year institutions have been aggregated with two-year institutions. Private nonprofit two-year and for-profit two-year enrollments are not shown in the table due to small counts (2% of total enrollments), but enrollments from these sectors are included in the overall totals. Additional notes on data and coverage are included at the end of this report.</a:t>
          </a:r>
        </a:p>
      </xdr:txBody>
    </xdr:sp>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14</xdr:row>
      <xdr:rowOff>237220</xdr:rowOff>
    </xdr:from>
    <xdr:to>
      <xdr:col>11</xdr:col>
      <xdr:colOff>762000</xdr:colOff>
      <xdr:row>20</xdr:row>
      <xdr:rowOff>92344</xdr:rowOff>
    </xdr:to>
    <xdr:sp>
      <xdr:nvSpPr>
        <xdr:cNvPr id="12" name="TextBox 1"/>
        <xdr:cNvSpPr txBox="1"/>
      </xdr:nvSpPr>
      <xdr:spPr>
        <a:xfrm>
          <a:off x="-19050" y="3730990"/>
          <a:ext cx="11430000" cy="1036225"/>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5</a:t>
          </a:r>
          <a:r>
            <a:rPr b="0" baseline="0" cap="none" i="0" spc="0" strike="noStrike" sz="1100" u="none">
              <a:solidFill>
                <a:srgbClr val="000000"/>
              </a:solidFill>
              <a:uFillTx/>
              <a:latin typeface="Calibri"/>
              <a:ea typeface="Calibri"/>
              <a:cs typeface="Calibri"/>
              <a:sym typeface="Calibri"/>
            </a:rPr>
            <a:t> provides the average age of students by program level, sector, and enrollment intensity. Dual enrollees (under age 18) are included. A student’s age is determined as of the first day of his or her enrollment in the current term. The first date of enrollment can vary depending on the academic term used by the institution. The part-time category includes enrollments reported to the Clearinghouse as three-quarter time, half-time, and less-than-half-time. Enrollment intensity is defined by the institution and based on the earliest data submitted for a student in any given term. </a:t>
          </a:r>
        </a:p>
      </xdr:txBody>
    </xdr:sp>
    <xdr:clientData/>
  </xdr:twoCellAnchor>
</xdr:wsDr>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14</xdr:row>
      <xdr:rowOff>11620</xdr:rowOff>
    </xdr:from>
    <xdr:to>
      <xdr:col>22</xdr:col>
      <xdr:colOff>57150</xdr:colOff>
      <xdr:row>17</xdr:row>
      <xdr:rowOff>15048</xdr:rowOff>
    </xdr:to>
    <xdr:sp>
      <xdr:nvSpPr>
        <xdr:cNvPr id="14" name="TextBox 1"/>
        <xdr:cNvSpPr txBox="1"/>
      </xdr:nvSpPr>
      <xdr:spPr>
        <a:xfrm>
          <a:off x="-19050" y="3554920"/>
          <a:ext cx="17532350" cy="552069"/>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6</a:t>
          </a:r>
          <a:r>
            <a:rPr b="0" baseline="0" cap="none" i="0" spc="0" strike="noStrike" sz="1100" u="none">
              <a:solidFill>
                <a:srgbClr val="000000"/>
              </a:solidFill>
              <a:uFillTx/>
              <a:latin typeface="Calibri"/>
              <a:ea typeface="Calibri"/>
              <a:cs typeface="Calibri"/>
              <a:sym typeface="Calibri"/>
            </a:rPr>
            <a:t> provides the median and average ages of students by program level, sector, and gender. Dual enrollees (under age 18) are included. A student’s age is determined as of the first day of his or her enrollment in the current term. The first date of enrollment can vary depending on the academic term used by the institution. Additional notes on data, coverage, and imputation of gender are included at the end of the report.</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 </a:t>
          </a:r>
        </a:p>
      </xdr:txBody>
    </xdr:sp>
    <xdr:clientData/>
  </xdr:twoCellAnchor>
</xdr:wsDr>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14</xdr:row>
      <xdr:rowOff>168307</xdr:rowOff>
    </xdr:from>
    <xdr:to>
      <xdr:col>11</xdr:col>
      <xdr:colOff>47625</xdr:colOff>
      <xdr:row>19</xdr:row>
      <xdr:rowOff>170783</xdr:rowOff>
    </xdr:to>
    <xdr:sp>
      <xdr:nvSpPr>
        <xdr:cNvPr id="16" name="TextBox 1"/>
        <xdr:cNvSpPr txBox="1"/>
      </xdr:nvSpPr>
      <xdr:spPr>
        <a:xfrm>
          <a:off x="-19050" y="3063907"/>
          <a:ext cx="13446125" cy="92449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7</a:t>
          </a:r>
          <a:r>
            <a:rPr b="0" baseline="0" cap="none" i="0" spc="0" strike="noStrike" sz="1100" u="none">
              <a:solidFill>
                <a:srgbClr val="000000"/>
              </a:solidFill>
              <a:uFillTx/>
              <a:latin typeface="Calibri"/>
              <a:ea typeface="Calibri"/>
              <a:cs typeface="Calibri"/>
              <a:sym typeface="Calibri"/>
            </a:rPr>
            <a:t> provides enrollment counts by gender. Institutions reported student gender to the Clearinghouse for 75 percent of all students. Gender was imputed for an additional 20 percent of the students, based on first name for all other students.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Additional notes on data, coverage, and imputation of gender are included at the end of the report.</a:t>
          </a:r>
        </a:p>
      </xdr:txBody>
    </xdr:sp>
    <xdr:clientData/>
  </xdr:twoCellAnchor>
</xdr:wsDr>
</file>

<file path=xl/drawings/drawing9.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54</xdr:row>
      <xdr:rowOff>131687</xdr:rowOff>
    </xdr:from>
    <xdr:to>
      <xdr:col>10</xdr:col>
      <xdr:colOff>57150</xdr:colOff>
      <xdr:row>61</xdr:row>
      <xdr:rowOff>37864</xdr:rowOff>
    </xdr:to>
    <xdr:sp>
      <xdr:nvSpPr>
        <xdr:cNvPr id="18" name="TextBox 2"/>
        <xdr:cNvSpPr txBox="1"/>
      </xdr:nvSpPr>
      <xdr:spPr>
        <a:xfrm>
          <a:off x="-19050" y="10075787"/>
          <a:ext cx="10534650" cy="1193958"/>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Table 8a</a:t>
          </a:r>
          <a:r>
            <a:rPr b="0" baseline="0" cap="none" i="0" spc="0" strike="noStrike" sz="1100" u="none">
              <a:solidFill>
                <a:srgbClr val="000000"/>
              </a:solidFill>
              <a:uFillTx/>
              <a:latin typeface="Calibri"/>
              <a:ea typeface="Calibri"/>
              <a:cs typeface="Calibri"/>
              <a:sym typeface="Calibri"/>
            </a:rPr>
            <a:t> provides enrollment counts by the state where the institution is located. Institutions that span multiple states and institutions that operate primarily online have been included in a separate line called “multi-state or POI.” Enrollments in these institutions are not included in any other individual states.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*States where inconsistent data submissions across years make enrollment estimates less accurate: LA, MS, UT, WA, WV (public two-year); KS (public four-year); and TX (other). </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10.xml.rels><?xml version="1.0" encoding="UTF-8"?>
<Relationships xmlns="http://schemas.openxmlformats.org/package/2006/relationships"><Relationship Id="rId1" Type="http://schemas.openxmlformats.org/officeDocument/2006/relationships/drawing" Target="../drawings/drawing9.xml"/></Relationships>

</file>

<file path=xl/worksheets/_rels/sheet11.xml.rels><?xml version="1.0" encoding="UTF-8"?>
<Relationships xmlns="http://schemas.openxmlformats.org/package/2006/relationships"><Relationship Id="rId1" Type="http://schemas.openxmlformats.org/officeDocument/2006/relationships/drawing" Target="../drawings/drawing10.xml"/></Relationships>

</file>

<file path=xl/worksheets/_rels/sheet12.xml.rels><?xml version="1.0" encoding="UTF-8"?>
<Relationships xmlns="http://schemas.openxmlformats.org/package/2006/relationships"><Relationship Id="rId1" Type="http://schemas.openxmlformats.org/officeDocument/2006/relationships/drawing" Target="../drawings/drawing11.xml"/></Relationships>

</file>

<file path=xl/worksheets/_rels/sheet13.xml.rels><?xml version="1.0" encoding="UTF-8"?>
<Relationships xmlns="http://schemas.openxmlformats.org/package/2006/relationships"><Relationship Id="rId1" Type="http://schemas.openxmlformats.org/officeDocument/2006/relationships/drawing" Target="../drawings/drawing12.xml"/></Relationships>

</file>

<file path=xl/worksheets/_rels/sheet14.xml.rels><?xml version="1.0" encoding="UTF-8"?>
<Relationships xmlns="http://schemas.openxmlformats.org/package/2006/relationships"><Relationship Id="rId1" Type="http://schemas.openxmlformats.org/officeDocument/2006/relationships/drawing" Target="../drawings/drawing13.xml"/></Relationships>

</file>

<file path=xl/worksheets/_rels/sheet15.xml.rels><?xml version="1.0" encoding="UTF-8"?>
<Relationships xmlns="http://schemas.openxmlformats.org/package/2006/relationships"><Relationship Id="rId1" Type="http://schemas.openxmlformats.org/officeDocument/2006/relationships/drawing" Target="../drawings/drawing14.xml"/></Relationships>

</file>

<file path=xl/worksheets/_rels/sheet16.xml.rels><?xml version="1.0" encoding="UTF-8"?>
<Relationships xmlns="http://schemas.openxmlformats.org/package/2006/relationships"><Relationship Id="rId1" Type="http://schemas.openxmlformats.org/officeDocument/2006/relationships/drawing" Target="../drawings/drawing15.xml"/></Relationships>

</file>

<file path=xl/worksheets/_rels/sheet17.xml.rels><?xml version="1.0" encoding="UTF-8"?>
<Relationships xmlns="http://schemas.openxmlformats.org/package/2006/relationships"><Relationship Id="rId1" Type="http://schemas.openxmlformats.org/officeDocument/2006/relationships/drawing" Target="../drawings/drawing16.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8.xml.rels><?xml version="1.0" encoding="UTF-8"?>
<Relationships xmlns="http://schemas.openxmlformats.org/package/2006/relationships"><Relationship Id="rId1" Type="http://schemas.openxmlformats.org/officeDocument/2006/relationships/drawing" Target="../drawings/drawing17.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19.xml.rels><?xml version="1.0" encoding="UTF-8"?>
<Relationships xmlns="http://schemas.openxmlformats.org/package/2006/relationships"><Relationship Id="rId1" Type="http://schemas.openxmlformats.org/officeDocument/2006/relationships/drawing" Target="../drawings/drawing18.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20.xml.rels><?xml version="1.0" encoding="UTF-8"?>
<Relationships xmlns="http://schemas.openxmlformats.org/package/2006/relationships"><Relationship Id="rId1" Type="http://schemas.openxmlformats.org/officeDocument/2006/relationships/drawing" Target="../drawings/drawing19.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s>

</file>

<file path=xl/worksheets/_rels/sheet6.xml.rels><?xml version="1.0" encoding="UTF-8"?>
<Relationships xmlns="http://schemas.openxmlformats.org/package/2006/relationships"><Relationship Id="rId1" Type="http://schemas.openxmlformats.org/officeDocument/2006/relationships/drawing" Target="../drawings/drawing5.xml"/></Relationships>

</file>

<file path=xl/worksheets/_rels/sheet7.xml.rels><?xml version="1.0" encoding="UTF-8"?>
<Relationships xmlns="http://schemas.openxmlformats.org/package/2006/relationships"><Relationship Id="rId1" Type="http://schemas.openxmlformats.org/officeDocument/2006/relationships/drawing" Target="../drawings/drawing6.xml"/></Relationships>

</file>

<file path=xl/worksheets/_rels/sheet8.xml.rels><?xml version="1.0" encoding="UTF-8"?>
<Relationships xmlns="http://schemas.openxmlformats.org/package/2006/relationships"><Relationship Id="rId1" Type="http://schemas.openxmlformats.org/officeDocument/2006/relationships/drawing" Target="../drawings/drawing7.xml"/></Relationships>

</file>

<file path=xl/worksheets/_rels/sheet9.xml.rels><?xml version="1.0" encoding="UTF-8"?>
<Relationships xmlns="http://schemas.openxmlformats.org/package/2006/relationships"><Relationship Id="rId1" Type="http://schemas.openxmlformats.org/officeDocument/2006/relationships/drawing" Target="../drawings/drawing8.xml"/></Relationships>

</file>

<file path=xl/worksheets/sheet1.xml><?xml version="1.0" encoding="utf-8"?>
<worksheet xmlns:r="http://schemas.openxmlformats.org/officeDocument/2006/relationships" xmlns="http://schemas.openxmlformats.org/spreadsheetml/2006/main">
  <dimension ref="A1:K35"/>
  <sheetViews>
    <sheetView workbookViewId="0" showGridLines="0" defaultGridColor="1"/>
  </sheetViews>
  <sheetFormatPr defaultColWidth="8.83333" defaultRowHeight="14.4" customHeight="1" outlineLevelRow="0" outlineLevelCol="0"/>
  <cols>
    <col min="1" max="1" width="8.85156" style="1" customWidth="1"/>
    <col min="2" max="2" width="30.8516" style="1" customWidth="1"/>
    <col min="3" max="3" width="11.8516" style="1" customWidth="1"/>
    <col min="4" max="4" width="11" style="1" customWidth="1"/>
    <col min="5" max="5" width="10.8516" style="1" customWidth="1"/>
    <col min="6" max="6" width="10.3516" style="1" customWidth="1"/>
    <col min="7" max="9" width="15.6719" style="1" customWidth="1"/>
    <col min="10" max="11" width="8.85156" style="1" customWidth="1"/>
    <col min="12" max="16384" width="8.85156" style="1" customWidth="1"/>
  </cols>
  <sheetData>
    <row r="1" ht="13.55" customHeight="1">
      <c r="A1" t="s" s="2">
        <v>0</v>
      </c>
      <c r="B1" s="3"/>
      <c r="C1" s="3"/>
      <c r="D1" s="3"/>
      <c r="E1" s="3"/>
      <c r="F1" s="3"/>
      <c r="G1" s="3"/>
      <c r="H1" s="3"/>
      <c r="I1" s="3"/>
      <c r="J1" s="3"/>
      <c r="K1" s="3"/>
    </row>
    <row r="2" ht="13.55" customHeight="1">
      <c r="A2" s="3"/>
      <c r="B2" s="3"/>
      <c r="C2" t="s" s="4">
        <v>1</v>
      </c>
      <c r="D2" t="s" s="4">
        <v>2</v>
      </c>
      <c r="E2" t="s" s="4">
        <v>3</v>
      </c>
      <c r="F2" t="s" s="4">
        <v>4</v>
      </c>
      <c r="G2" s="5"/>
      <c r="H2" s="5"/>
      <c r="I2" s="3"/>
      <c r="J2" s="3"/>
      <c r="K2" s="3"/>
    </row>
    <row r="3" ht="13.55" customHeight="1">
      <c r="A3" s="3"/>
      <c r="B3" t="s" s="4">
        <v>5</v>
      </c>
      <c r="C3" s="6">
        <v>-0.0119583739581119</v>
      </c>
      <c r="D3" s="6">
        <v>-0.0238444121823557</v>
      </c>
      <c r="E3" s="6">
        <v>-0.0314876408490443</v>
      </c>
      <c r="F3" s="6">
        <v>-0.00538326058799676</v>
      </c>
      <c r="G3" s="6"/>
      <c r="H3" s="6"/>
      <c r="I3" s="6"/>
      <c r="J3" s="6"/>
      <c r="K3" s="3"/>
    </row>
    <row r="4" ht="13.55" customHeight="1">
      <c r="A4" s="3"/>
      <c r="B4" t="s" s="4">
        <v>6</v>
      </c>
      <c r="C4" s="6">
        <v>-0.00218579619975112</v>
      </c>
      <c r="D4" s="6">
        <v>-0.00338850156586745</v>
      </c>
      <c r="E4" s="6">
        <v>-0.0123252504624543</v>
      </c>
      <c r="F4" s="6">
        <v>-0.007899280212159691</v>
      </c>
      <c r="G4" s="6"/>
      <c r="H4" s="6"/>
      <c r="I4" s="6"/>
      <c r="J4" s="6"/>
      <c r="K4" s="3"/>
    </row>
    <row r="5" ht="13.55" customHeight="1">
      <c r="A5" s="3"/>
      <c r="B5" t="s" s="4">
        <v>7</v>
      </c>
      <c r="C5" s="6">
        <v>-0.00589642297734727</v>
      </c>
      <c r="D5" s="6">
        <v>-0.00406332360810691</v>
      </c>
      <c r="E5" s="6">
        <v>-0.0115093269554021</v>
      </c>
      <c r="F5" s="6">
        <v>-0.009749560099515111</v>
      </c>
      <c r="G5" s="6"/>
      <c r="H5" s="6"/>
      <c r="I5" s="6"/>
      <c r="J5" s="6"/>
      <c r="K5" s="7"/>
    </row>
    <row r="6" ht="13.55" customHeight="1">
      <c r="A6" s="3"/>
      <c r="B6" t="s" s="4">
        <v>8</v>
      </c>
      <c r="C6" s="6">
        <v>-0.0157453698570105</v>
      </c>
      <c r="D6" s="6">
        <v>0.0524878888768592</v>
      </c>
      <c r="E6" s="6">
        <v>0.00778619507976419</v>
      </c>
      <c r="F6" s="6">
        <v>0.0142321687241533</v>
      </c>
      <c r="G6" s="6"/>
      <c r="H6" s="6"/>
      <c r="I6" s="6"/>
      <c r="J6" s="6"/>
      <c r="K6" s="3"/>
    </row>
    <row r="7" ht="28.8" customHeight="1">
      <c r="A7" s="3"/>
      <c r="B7" t="s" s="8">
        <v>9</v>
      </c>
      <c r="C7" s="6">
        <v>-0.00910931756076261</v>
      </c>
      <c r="D7" s="6">
        <v>-0.0599509334653607</v>
      </c>
      <c r="E7" s="6">
        <v>-0.0670535221177683</v>
      </c>
      <c r="F7" s="6">
        <v>-0.0230521966901091</v>
      </c>
      <c r="G7" s="6"/>
      <c r="H7" s="6"/>
      <c r="I7" s="6"/>
      <c r="J7" s="6"/>
      <c r="K7" s="3"/>
    </row>
    <row r="8" ht="13.55" customHeight="1">
      <c r="A8" s="3"/>
      <c r="B8" t="s" s="4">
        <v>10</v>
      </c>
      <c r="C8" s="6">
        <v>-0.0308183979044049</v>
      </c>
      <c r="D8" s="6">
        <v>-0.100844246435999</v>
      </c>
      <c r="E8" s="6">
        <v>-0.08167125946709911</v>
      </c>
      <c r="F8" s="6">
        <v>0.00538270388789974</v>
      </c>
      <c r="G8" s="6"/>
      <c r="H8" s="6"/>
      <c r="I8" s="6"/>
      <c r="J8" s="6"/>
      <c r="K8" s="3"/>
    </row>
    <row r="9" ht="13.55" customHeight="1">
      <c r="A9" s="3"/>
      <c r="B9" s="3"/>
      <c r="C9" s="3"/>
      <c r="D9" s="3"/>
      <c r="E9" s="3"/>
      <c r="F9" s="3"/>
      <c r="G9" s="3"/>
      <c r="H9" s="3"/>
      <c r="I9" s="3"/>
      <c r="J9" s="3"/>
      <c r="K9" s="3"/>
    </row>
    <row r="10" ht="13.55" customHeight="1">
      <c r="A10" s="3"/>
      <c r="B10" s="3"/>
      <c r="C10" s="3"/>
      <c r="D10" s="3"/>
      <c r="E10" s="3"/>
      <c r="F10" s="9"/>
      <c r="G10" s="3"/>
      <c r="H10" s="3"/>
      <c r="I10" s="3"/>
      <c r="J10" s="3"/>
      <c r="K10" s="3"/>
    </row>
    <row r="11" ht="13.55" customHeight="1">
      <c r="A11" s="3"/>
      <c r="B11" s="3"/>
      <c r="C11" s="3"/>
      <c r="D11" s="3"/>
      <c r="E11" s="3"/>
      <c r="F11" s="9"/>
      <c r="G11" s="3"/>
      <c r="H11" s="3"/>
      <c r="I11" s="3"/>
      <c r="J11" s="3"/>
      <c r="K11" s="3"/>
    </row>
    <row r="12" ht="13.55" customHeight="1">
      <c r="A12" s="3"/>
      <c r="B12" s="3"/>
      <c r="C12" s="3"/>
      <c r="D12" s="3"/>
      <c r="E12" s="3"/>
      <c r="F12" s="3"/>
      <c r="G12" s="3"/>
      <c r="H12" s="3"/>
      <c r="I12" s="3"/>
      <c r="J12" s="3"/>
      <c r="K12" s="3"/>
    </row>
    <row r="13" ht="13.55" customHeight="1">
      <c r="A13" s="3"/>
      <c r="B13" s="3"/>
      <c r="C13" s="3"/>
      <c r="D13" s="3"/>
      <c r="E13" s="3"/>
      <c r="F13" s="3"/>
      <c r="G13" s="3"/>
      <c r="H13" s="3"/>
      <c r="I13" s="3"/>
      <c r="J13" s="3"/>
      <c r="K13" s="3"/>
    </row>
    <row r="14" ht="13.55" customHeight="1">
      <c r="A14" s="3"/>
      <c r="B14" s="3"/>
      <c r="C14" s="3"/>
      <c r="D14" s="3"/>
      <c r="E14" s="3"/>
      <c r="F14" s="3"/>
      <c r="G14" s="3"/>
      <c r="H14" s="3"/>
      <c r="I14" s="3"/>
      <c r="J14" s="3"/>
      <c r="K14" s="3"/>
    </row>
    <row r="15" ht="13.55" customHeight="1">
      <c r="A15" s="3"/>
      <c r="B15" s="3"/>
      <c r="C15" s="3"/>
      <c r="D15" s="3"/>
      <c r="E15" s="3"/>
      <c r="F15" s="3"/>
      <c r="G15" s="3"/>
      <c r="H15" s="3"/>
      <c r="I15" s="3"/>
      <c r="J15" s="3"/>
      <c r="K15" s="3"/>
    </row>
    <row r="16" ht="13.55" customHeight="1">
      <c r="A16" s="3"/>
      <c r="B16" s="3"/>
      <c r="C16" s="3"/>
      <c r="D16" s="3"/>
      <c r="E16" s="3"/>
      <c r="F16" s="3"/>
      <c r="G16" s="3"/>
      <c r="H16" s="3"/>
      <c r="I16" s="3"/>
      <c r="J16" s="3"/>
      <c r="K16" s="3"/>
    </row>
    <row r="17" ht="13.55" customHeight="1">
      <c r="A17" s="3"/>
      <c r="B17" s="3"/>
      <c r="C17" s="3"/>
      <c r="D17" s="3"/>
      <c r="E17" s="3"/>
      <c r="F17" s="3"/>
      <c r="G17" s="3"/>
      <c r="H17" s="3"/>
      <c r="I17" s="3"/>
      <c r="J17" s="3"/>
      <c r="K17" s="3"/>
    </row>
    <row r="18" ht="13.55" customHeight="1">
      <c r="A18" s="3"/>
      <c r="B18" s="3"/>
      <c r="C18" s="3"/>
      <c r="D18" s="3"/>
      <c r="E18" s="3"/>
      <c r="F18" s="3"/>
      <c r="G18" s="3"/>
      <c r="H18" s="3"/>
      <c r="I18" s="3"/>
      <c r="J18" s="3"/>
      <c r="K18" s="3"/>
    </row>
    <row r="19" ht="13.55" customHeight="1">
      <c r="A19" s="3"/>
      <c r="B19" s="3"/>
      <c r="C19" s="3"/>
      <c r="D19" s="3"/>
      <c r="E19" s="3"/>
      <c r="F19" s="3"/>
      <c r="G19" s="3"/>
      <c r="H19" s="3"/>
      <c r="I19" s="3"/>
      <c r="J19" s="3"/>
      <c r="K19" s="3"/>
    </row>
    <row r="20" ht="13.55" customHeight="1">
      <c r="A20" s="3"/>
      <c r="B20" s="3"/>
      <c r="C20" s="3"/>
      <c r="D20" s="3"/>
      <c r="E20" s="3"/>
      <c r="F20" s="3"/>
      <c r="G20" s="3"/>
      <c r="H20" s="3"/>
      <c r="I20" s="3"/>
      <c r="J20" s="3"/>
      <c r="K20" s="3"/>
    </row>
    <row r="21" ht="13.55" customHeight="1">
      <c r="A21" s="3"/>
      <c r="B21" s="3"/>
      <c r="C21" s="3"/>
      <c r="D21" s="3"/>
      <c r="E21" s="3"/>
      <c r="F21" s="3"/>
      <c r="G21" s="3"/>
      <c r="H21" s="3"/>
      <c r="I21" s="3"/>
      <c r="J21" s="3"/>
      <c r="K21" s="3"/>
    </row>
    <row r="22" ht="13.55" customHeight="1">
      <c r="A22" s="3"/>
      <c r="B22" s="3"/>
      <c r="C22" s="3"/>
      <c r="D22" s="3"/>
      <c r="E22" s="3"/>
      <c r="F22" s="3"/>
      <c r="G22" s="3"/>
      <c r="H22" s="3"/>
      <c r="I22" s="3"/>
      <c r="J22" s="3"/>
      <c r="K22" s="3"/>
    </row>
    <row r="23" ht="13.55" customHeight="1">
      <c r="A23" s="3"/>
      <c r="B23" s="3"/>
      <c r="C23" s="3"/>
      <c r="D23" s="3"/>
      <c r="E23" s="3"/>
      <c r="F23" s="3"/>
      <c r="G23" s="3"/>
      <c r="H23" s="3"/>
      <c r="I23" s="3"/>
      <c r="J23" s="3"/>
      <c r="K23" s="3"/>
    </row>
    <row r="24" ht="13.55" customHeight="1">
      <c r="A24" s="3"/>
      <c r="B24" s="3"/>
      <c r="C24" s="3"/>
      <c r="D24" s="3"/>
      <c r="E24" s="3"/>
      <c r="F24" s="3"/>
      <c r="G24" s="3"/>
      <c r="H24" s="3"/>
      <c r="I24" s="3"/>
      <c r="J24" s="3"/>
      <c r="K24" s="3"/>
    </row>
    <row r="25" ht="13.55" customHeight="1">
      <c r="A25" s="3"/>
      <c r="B25" s="3"/>
      <c r="C25" s="3"/>
      <c r="D25" s="3"/>
      <c r="E25" s="3"/>
      <c r="F25" s="3"/>
      <c r="G25" s="3"/>
      <c r="H25" s="3"/>
      <c r="I25" s="3"/>
      <c r="J25" s="3"/>
      <c r="K25" s="3"/>
    </row>
    <row r="26" ht="13.55" customHeight="1">
      <c r="A26" s="3"/>
      <c r="B26" s="3"/>
      <c r="C26" s="3"/>
      <c r="D26" s="3"/>
      <c r="E26" s="3"/>
      <c r="F26" s="3"/>
      <c r="G26" s="3"/>
      <c r="H26" s="3"/>
      <c r="I26" s="3"/>
      <c r="J26" s="3"/>
      <c r="K26" s="3"/>
    </row>
    <row r="27" ht="13.55" customHeight="1">
      <c r="A27" s="3"/>
      <c r="B27" s="3"/>
      <c r="C27" s="3"/>
      <c r="D27" s="3"/>
      <c r="E27" s="3"/>
      <c r="F27" s="3"/>
      <c r="G27" s="3"/>
      <c r="H27" s="3"/>
      <c r="I27" s="3"/>
      <c r="J27" s="3"/>
      <c r="K27" s="3"/>
    </row>
    <row r="28" ht="13.55" customHeight="1">
      <c r="A28" s="3"/>
      <c r="B28" s="3"/>
      <c r="C28" s="3"/>
      <c r="D28" s="3"/>
      <c r="E28" s="3"/>
      <c r="F28" s="3"/>
      <c r="G28" s="3"/>
      <c r="H28" s="3"/>
      <c r="I28" s="3"/>
      <c r="J28" s="3"/>
      <c r="K28" s="3"/>
    </row>
    <row r="29" ht="13.55" customHeight="1">
      <c r="A29" s="3"/>
      <c r="B29" s="3"/>
      <c r="C29" s="3"/>
      <c r="D29" s="3"/>
      <c r="E29" s="3"/>
      <c r="F29" s="3"/>
      <c r="G29" s="3"/>
      <c r="H29" s="3"/>
      <c r="I29" s="3"/>
      <c r="J29" s="3"/>
      <c r="K29" s="3"/>
    </row>
    <row r="30" ht="13.55" customHeight="1">
      <c r="A30" s="3"/>
      <c r="B30" s="3"/>
      <c r="C30" s="3"/>
      <c r="D30" s="3"/>
      <c r="E30" s="3"/>
      <c r="F30" s="3"/>
      <c r="G30" s="3"/>
      <c r="H30" s="3"/>
      <c r="I30" s="3"/>
      <c r="J30" s="3"/>
      <c r="K30" s="3"/>
    </row>
    <row r="31" ht="13.55" customHeight="1">
      <c r="A31" s="3"/>
      <c r="B31" s="3"/>
      <c r="C31" s="3"/>
      <c r="D31" s="3"/>
      <c r="E31" s="3"/>
      <c r="F31" s="3"/>
      <c r="G31" s="3"/>
      <c r="H31" s="3"/>
      <c r="I31" s="3"/>
      <c r="J31" s="3"/>
      <c r="K31" s="3"/>
    </row>
    <row r="32" ht="13.55" customHeight="1">
      <c r="A32" s="3"/>
      <c r="B32" s="3"/>
      <c r="C32" s="3"/>
      <c r="D32" s="3"/>
      <c r="E32" s="3"/>
      <c r="F32" s="3"/>
      <c r="G32" s="3"/>
      <c r="H32" s="3"/>
      <c r="I32" s="3"/>
      <c r="J32" s="3"/>
      <c r="K32" s="3"/>
    </row>
    <row r="33" ht="13.55" customHeight="1">
      <c r="A33" s="3"/>
      <c r="B33" s="3"/>
      <c r="C33" s="3"/>
      <c r="D33" s="3"/>
      <c r="E33" s="3"/>
      <c r="F33" s="3"/>
      <c r="G33" s="3"/>
      <c r="H33" s="3"/>
      <c r="I33" s="3"/>
      <c r="J33" s="3"/>
      <c r="K33" s="3"/>
    </row>
    <row r="34" ht="13.55" customHeight="1">
      <c r="A34" s="3"/>
      <c r="B34" s="3"/>
      <c r="C34" s="3"/>
      <c r="D34" s="3"/>
      <c r="E34" s="3"/>
      <c r="F34" s="3"/>
      <c r="G34" s="3"/>
      <c r="H34" s="3"/>
      <c r="I34" s="3"/>
      <c r="J34" s="3"/>
      <c r="K34" s="3"/>
    </row>
    <row r="35" ht="13.55" customHeight="1">
      <c r="A35" s="3"/>
      <c r="B35" s="3"/>
      <c r="C35" s="3"/>
      <c r="D35" s="3"/>
      <c r="E35" s="3"/>
      <c r="F35" s="3"/>
      <c r="G35" s="3"/>
      <c r="H35" s="3"/>
      <c r="I35" s="3"/>
      <c r="J35" s="3"/>
      <c r="K35" s="3"/>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0.xml><?xml version="1.0" encoding="utf-8"?>
<worksheet xmlns:r="http://schemas.openxmlformats.org/officeDocument/2006/relationships" xmlns="http://schemas.openxmlformats.org/spreadsheetml/2006/main">
  <dimension ref="A1:K61"/>
  <sheetViews>
    <sheetView workbookViewId="0" showGridLines="0" defaultGridColor="1"/>
  </sheetViews>
  <sheetFormatPr defaultColWidth="8.83333" defaultRowHeight="14.4" customHeight="1" outlineLevelRow="0" outlineLevelCol="0"/>
  <cols>
    <col min="1" max="1" width="15.3516" style="85" customWidth="1"/>
    <col min="2" max="5" width="12.8516" style="85" customWidth="1"/>
    <col min="6" max="6" width="14.8516" style="85" customWidth="1"/>
    <col min="7" max="10" width="14" style="85" customWidth="1"/>
    <col min="11" max="11" width="8.85156" style="85" customWidth="1"/>
    <col min="12" max="16384" width="8.85156" style="85" customWidth="1"/>
  </cols>
  <sheetData>
    <row r="1" ht="18.6" customHeight="1">
      <c r="A1" t="s" s="76">
        <v>66</v>
      </c>
      <c r="B1" s="86"/>
      <c r="C1" s="86"/>
      <c r="D1" s="86"/>
      <c r="E1" s="86"/>
      <c r="F1" s="86"/>
      <c r="G1" s="86"/>
      <c r="H1" s="86"/>
      <c r="I1" s="86"/>
      <c r="J1" s="86"/>
      <c r="K1" s="3"/>
    </row>
    <row r="2" ht="15" customHeight="1">
      <c r="A2" t="s" s="37">
        <v>67</v>
      </c>
      <c r="B2" t="s" s="58">
        <v>29</v>
      </c>
      <c r="C2" s="87"/>
      <c r="D2" s="87"/>
      <c r="E2" s="87"/>
      <c r="F2" s="59"/>
      <c r="G2" t="s" s="88">
        <v>68</v>
      </c>
      <c r="H2" s="89"/>
      <c r="I2" s="89"/>
      <c r="J2" s="90"/>
      <c r="K2" s="20"/>
    </row>
    <row r="3" ht="15" customHeight="1">
      <c r="A3" s="39"/>
      <c r="B3" t="s" s="21">
        <v>27</v>
      </c>
      <c r="C3" t="s" s="21">
        <v>1</v>
      </c>
      <c r="D3" t="s" s="21">
        <v>2</v>
      </c>
      <c r="E3" t="s" s="21">
        <v>3</v>
      </c>
      <c r="F3" t="s" s="21">
        <v>4</v>
      </c>
      <c r="G3" t="s" s="21">
        <v>1</v>
      </c>
      <c r="H3" t="s" s="21">
        <v>2</v>
      </c>
      <c r="I3" t="s" s="21">
        <v>3</v>
      </c>
      <c r="J3" t="s" s="21">
        <v>4</v>
      </c>
      <c r="K3" s="20"/>
    </row>
    <row r="4" ht="14.4" customHeight="1">
      <c r="A4" t="s" s="91">
        <v>69</v>
      </c>
      <c r="B4" s="92">
        <v>253941.829328556</v>
      </c>
      <c r="C4" s="92">
        <v>252211.857945126</v>
      </c>
      <c r="D4" s="92">
        <v>242138.896657073</v>
      </c>
      <c r="E4" s="92">
        <v>241795.321806509</v>
      </c>
      <c r="F4" s="92">
        <v>241896.786893956</v>
      </c>
      <c r="G4" s="93">
        <v>-0.00681247113956851</v>
      </c>
      <c r="H4" s="94">
        <v>-0.0399384920682195</v>
      </c>
      <c r="I4" s="94">
        <v>-0.00141891639595237</v>
      </c>
      <c r="J4" s="95">
        <v>0.000419632136342996</v>
      </c>
      <c r="K4" s="20"/>
    </row>
    <row r="5" ht="14.4" customHeight="1">
      <c r="A5" t="s" s="96">
        <v>70</v>
      </c>
      <c r="B5" s="97">
        <v>23152.7467734173</v>
      </c>
      <c r="C5" s="97">
        <v>20989.473215528</v>
      </c>
      <c r="D5" s="97">
        <v>20612.3582235237</v>
      </c>
      <c r="E5" s="97">
        <v>19562.3332357247</v>
      </c>
      <c r="F5" s="97">
        <v>19384.6052708638</v>
      </c>
      <c r="G5" s="98">
        <v>-0.0934348558752021</v>
      </c>
      <c r="H5" s="99">
        <v>-0.0179668631095219</v>
      </c>
      <c r="I5" s="99">
        <v>-0.0509415262636274</v>
      </c>
      <c r="J5" s="100">
        <v>-0.00908521303258147</v>
      </c>
      <c r="K5" s="20"/>
    </row>
    <row r="6" ht="14.4" customHeight="1">
      <c r="A6" t="s" s="96">
        <v>71</v>
      </c>
      <c r="B6" s="97">
        <v>435766.594312677</v>
      </c>
      <c r="C6" s="97">
        <v>456036.074063399</v>
      </c>
      <c r="D6" s="97">
        <v>450243.953393373</v>
      </c>
      <c r="E6" s="97">
        <v>459100.038140391</v>
      </c>
      <c r="F6" s="97">
        <v>456751.184701512</v>
      </c>
      <c r="G6" s="98">
        <v>0.046514533273696</v>
      </c>
      <c r="H6" s="99">
        <v>-0.01270101423867</v>
      </c>
      <c r="I6" s="99">
        <v>0.0196695251102703</v>
      </c>
      <c r="J6" s="100">
        <v>-0.00511621268513329</v>
      </c>
      <c r="K6" s="20"/>
    </row>
    <row r="7" ht="14.4" customHeight="1">
      <c r="A7" t="s" s="96">
        <v>72</v>
      </c>
      <c r="B7" s="97">
        <v>141367.796202987</v>
      </c>
      <c r="C7" s="97">
        <v>137818.0321292</v>
      </c>
      <c r="D7" s="97">
        <v>129646.607195724</v>
      </c>
      <c r="E7" s="97">
        <v>120926.626356908</v>
      </c>
      <c r="F7" s="97">
        <v>120239.003967928</v>
      </c>
      <c r="G7" s="98">
        <v>-0.0251101323578005</v>
      </c>
      <c r="H7" s="99">
        <v>-0.0592914062639901</v>
      </c>
      <c r="I7" s="99">
        <v>-0.0672596146357419</v>
      </c>
      <c r="J7" s="100">
        <v>-0.00568627778427211</v>
      </c>
      <c r="K7" s="20"/>
    </row>
    <row r="8" ht="14.4" customHeight="1">
      <c r="A8" t="s" s="96">
        <v>73</v>
      </c>
      <c r="B8" s="97">
        <v>2440005.61132954</v>
      </c>
      <c r="C8" s="97">
        <v>2424322.12889478</v>
      </c>
      <c r="D8" s="97">
        <v>2286083.87596725</v>
      </c>
      <c r="E8" s="97">
        <v>2121221.7746356</v>
      </c>
      <c r="F8" s="97">
        <v>2164387.1400713</v>
      </c>
      <c r="G8" s="98">
        <v>-0.00642764195374756</v>
      </c>
      <c r="H8" s="99">
        <v>-0.0570214045732251</v>
      </c>
      <c r="I8" s="99">
        <v>-0.0721155085623829</v>
      </c>
      <c r="J8" s="100">
        <v>0.0203492939549468</v>
      </c>
      <c r="K8" s="20"/>
    </row>
    <row r="9" ht="14.4" customHeight="1">
      <c r="A9" t="s" s="96">
        <v>74</v>
      </c>
      <c r="B9" s="97">
        <v>291480.061544278</v>
      </c>
      <c r="C9" s="97">
        <v>286966.735699968</v>
      </c>
      <c r="D9" s="97">
        <v>274202.521789303</v>
      </c>
      <c r="E9" s="97">
        <v>272001.951997878</v>
      </c>
      <c r="F9" s="97">
        <v>270037.233769937</v>
      </c>
      <c r="G9" s="98">
        <v>-0.0154841666369869</v>
      </c>
      <c r="H9" s="99">
        <v>-0.0444797682892779</v>
      </c>
      <c r="I9" s="99">
        <v>-0.00802534483295436</v>
      </c>
      <c r="J9" s="100">
        <v>-0.00722317694233243</v>
      </c>
      <c r="K9" s="20"/>
    </row>
    <row r="10" ht="14.4" customHeight="1">
      <c r="A10" t="s" s="96">
        <v>75</v>
      </c>
      <c r="B10" s="97">
        <v>187486.087607689</v>
      </c>
      <c r="C10" s="97">
        <v>171418.365368799</v>
      </c>
      <c r="D10" s="97">
        <v>161517.428644651</v>
      </c>
      <c r="E10" s="97">
        <v>158025.898645306</v>
      </c>
      <c r="F10" s="97">
        <v>159103.018946641</v>
      </c>
      <c r="G10" s="98">
        <v>-0.0857008775633068</v>
      </c>
      <c r="H10" s="99">
        <v>-0.0577589029206254</v>
      </c>
      <c r="I10" s="99">
        <v>-0.0216170479473519</v>
      </c>
      <c r="J10" s="100">
        <v>0.0068160998328004</v>
      </c>
      <c r="K10" s="20"/>
    </row>
    <row r="11" ht="14.4" customHeight="1">
      <c r="A11" t="s" s="96">
        <v>76</v>
      </c>
      <c r="B11" s="97">
        <v>57573.3277655703</v>
      </c>
      <c r="C11" s="97">
        <v>56843.7421366024</v>
      </c>
      <c r="D11" s="97">
        <v>52978.7147259962</v>
      </c>
      <c r="E11" s="97">
        <v>51287.9915200146</v>
      </c>
      <c r="F11" s="97">
        <v>52171.6163216923</v>
      </c>
      <c r="G11" s="98">
        <v>-0.0126722851932165</v>
      </c>
      <c r="H11" s="99">
        <v>-0.06799389458417671</v>
      </c>
      <c r="I11" s="99">
        <v>-0.0319132544971303</v>
      </c>
      <c r="J11" s="100">
        <v>0.0172286879538446</v>
      </c>
      <c r="K11" s="20"/>
    </row>
    <row r="12" ht="14.4" customHeight="1">
      <c r="A12" t="s" s="96">
        <v>77</v>
      </c>
      <c r="B12" s="97">
        <v>79840.8674379</v>
      </c>
      <c r="C12" s="97">
        <v>78978.802016400994</v>
      </c>
      <c r="D12" s="97">
        <v>78428.257705923694</v>
      </c>
      <c r="E12" s="97">
        <v>79645.8496984513</v>
      </c>
      <c r="F12" s="97">
        <v>79934.3594829276</v>
      </c>
      <c r="G12" s="98">
        <v>-0.0107972952845171</v>
      </c>
      <c r="H12" s="99">
        <v>-0.00697078578582389</v>
      </c>
      <c r="I12" s="99">
        <v>0.0155249144650529</v>
      </c>
      <c r="J12" s="100">
        <v>0.00362240826821014</v>
      </c>
      <c r="K12" s="20"/>
    </row>
    <row r="13" ht="14.4" customHeight="1">
      <c r="A13" t="s" s="96">
        <v>78</v>
      </c>
      <c r="B13" s="97">
        <v>898829.194856706</v>
      </c>
      <c r="C13" s="97">
        <v>882699.338419839</v>
      </c>
      <c r="D13" s="97">
        <v>894357.645105794</v>
      </c>
      <c r="E13" s="97">
        <v>868458.5653881331</v>
      </c>
      <c r="F13" s="97">
        <v>856732.203653545</v>
      </c>
      <c r="G13" s="98">
        <v>-0.0179454077917864</v>
      </c>
      <c r="H13" s="99">
        <v>0.0132075625057391</v>
      </c>
      <c r="I13" s="99">
        <v>-0.028958303045083</v>
      </c>
      <c r="J13" s="100">
        <v>-0.0135024999486849</v>
      </c>
      <c r="K13" s="20"/>
    </row>
    <row r="14" ht="14.4" customHeight="1">
      <c r="A14" t="s" s="96">
        <v>79</v>
      </c>
      <c r="B14" s="97">
        <v>488094.663731582</v>
      </c>
      <c r="C14" s="97">
        <v>490156.376135678</v>
      </c>
      <c r="D14" s="97">
        <v>483455.762001297</v>
      </c>
      <c r="E14" s="97">
        <v>480327.342308677</v>
      </c>
      <c r="F14" s="97">
        <v>479460.176888586</v>
      </c>
      <c r="G14" s="98">
        <v>0.00422400111554988</v>
      </c>
      <c r="H14" s="99">
        <v>-0.0136703600332755</v>
      </c>
      <c r="I14" s="99">
        <v>-0.00647095337052184</v>
      </c>
      <c r="J14" s="100">
        <v>-0.00180536343386806</v>
      </c>
      <c r="K14" s="20"/>
    </row>
    <row r="15" ht="14.4" customHeight="1">
      <c r="A15" t="s" s="96">
        <v>80</v>
      </c>
      <c r="B15" s="97">
        <v>50792.3331930651</v>
      </c>
      <c r="C15" s="97">
        <v>50949.1738961587</v>
      </c>
      <c r="D15" s="97">
        <v>50198.371506407</v>
      </c>
      <c r="E15" s="97">
        <v>48523.0740254936</v>
      </c>
      <c r="F15" s="97">
        <v>49936.9847307705</v>
      </c>
      <c r="G15" s="98">
        <v>0.00308788144260697</v>
      </c>
      <c r="H15" s="99">
        <v>-0.0147363015400778</v>
      </c>
      <c r="I15" s="99">
        <v>-0.0333735424205871</v>
      </c>
      <c r="J15" s="100">
        <v>0.0291389351081532</v>
      </c>
      <c r="K15" s="20"/>
    </row>
    <row r="16" ht="14.4" customHeight="1">
      <c r="A16" t="s" s="96">
        <v>81</v>
      </c>
      <c r="B16" s="97">
        <v>114974.07089155</v>
      </c>
      <c r="C16" s="97">
        <v>116171.901543596</v>
      </c>
      <c r="D16" s="97">
        <v>117563.31250996</v>
      </c>
      <c r="E16" s="97">
        <v>118689.110318725</v>
      </c>
      <c r="F16" s="97">
        <v>119390.607442231</v>
      </c>
      <c r="G16" s="98">
        <v>0.0104182677255638</v>
      </c>
      <c r="H16" s="99">
        <v>0.0119771730330325</v>
      </c>
      <c r="I16" s="99">
        <v>0.009576098059244311</v>
      </c>
      <c r="J16" s="100">
        <v>0.0059103747734075</v>
      </c>
      <c r="K16" s="20"/>
    </row>
    <row r="17" ht="14.4" customHeight="1">
      <c r="A17" t="s" s="96">
        <v>82</v>
      </c>
      <c r="B17" s="97">
        <v>646802.619867312</v>
      </c>
      <c r="C17" s="97">
        <v>629695.603288826</v>
      </c>
      <c r="D17" s="97">
        <v>591316.083015411</v>
      </c>
      <c r="E17" s="97">
        <v>580892.6572314251</v>
      </c>
      <c r="F17" s="97">
        <v>564498.002432421</v>
      </c>
      <c r="G17" s="98">
        <v>-0.0264485888786211</v>
      </c>
      <c r="H17" s="99">
        <v>-0.0609493222963028</v>
      </c>
      <c r="I17" s="99">
        <v>-0.0176275025885172</v>
      </c>
      <c r="J17" s="100">
        <v>-0.0282232088750133</v>
      </c>
      <c r="K17" s="20"/>
    </row>
    <row r="18" ht="14.4" customHeight="1">
      <c r="A18" t="s" s="96">
        <v>83</v>
      </c>
      <c r="B18" s="97">
        <v>348528.365598567</v>
      </c>
      <c r="C18" s="97">
        <v>340727.18937046</v>
      </c>
      <c r="D18" s="97">
        <v>329379.733458092</v>
      </c>
      <c r="E18" s="97">
        <v>320266.778524356</v>
      </c>
      <c r="F18" s="97">
        <v>323391.161215211</v>
      </c>
      <c r="G18" s="98">
        <v>-0.0223831888538225</v>
      </c>
      <c r="H18" s="99">
        <v>-0.0333036407612034</v>
      </c>
      <c r="I18" s="99">
        <v>-0.0276670177550407</v>
      </c>
      <c r="J18" s="100">
        <v>0.0097555628630932</v>
      </c>
      <c r="K18" s="20"/>
    </row>
    <row r="19" ht="14.4" customHeight="1">
      <c r="A19" t="s" s="96">
        <v>84</v>
      </c>
      <c r="B19" s="97">
        <v>197401.254531628</v>
      </c>
      <c r="C19" s="97">
        <v>190560.0851033</v>
      </c>
      <c r="D19" s="97">
        <v>180359.796123851</v>
      </c>
      <c r="E19" s="97">
        <v>174459.326584607</v>
      </c>
      <c r="F19" s="97">
        <v>172143.761635124</v>
      </c>
      <c r="G19" s="98">
        <v>-0.0346561598332311</v>
      </c>
      <c r="H19" s="99">
        <v>-0.0535279409322234</v>
      </c>
      <c r="I19" s="99">
        <v>-0.0327149933968204</v>
      </c>
      <c r="J19" s="100">
        <v>-0.0132728068760514</v>
      </c>
      <c r="K19" s="20"/>
    </row>
    <row r="20" ht="14.4" customHeight="1">
      <c r="A20" t="s" s="96">
        <v>85</v>
      </c>
      <c r="B20" s="97">
        <v>177842.383150816</v>
      </c>
      <c r="C20" s="97">
        <v>175031.872250238</v>
      </c>
      <c r="D20" s="97">
        <v>163722.268964059</v>
      </c>
      <c r="E20" s="97">
        <v>150343.702723364</v>
      </c>
      <c r="F20" s="97">
        <v>158473.165738637</v>
      </c>
      <c r="G20" s="98">
        <v>-0.0158033807846257</v>
      </c>
      <c r="H20" s="99">
        <v>-0.06461453643145559</v>
      </c>
      <c r="I20" s="99">
        <v>-0.0817150063051703</v>
      </c>
      <c r="J20" s="100">
        <v>0.0540725209504225</v>
      </c>
      <c r="K20" s="20"/>
    </row>
    <row r="21" ht="14.4" customHeight="1">
      <c r="A21" t="s" s="96">
        <v>86</v>
      </c>
      <c r="B21" s="97">
        <v>222885.744216439</v>
      </c>
      <c r="C21" s="97">
        <v>228607.860502749</v>
      </c>
      <c r="D21" s="97">
        <v>221377.282277582</v>
      </c>
      <c r="E21" s="97">
        <v>220104.061961502</v>
      </c>
      <c r="F21" s="97">
        <v>223427.519260867</v>
      </c>
      <c r="G21" s="98">
        <v>0.0256728679818734</v>
      </c>
      <c r="H21" s="99">
        <v>-0.0316287384399885</v>
      </c>
      <c r="I21" s="99">
        <v>-0.00575135941222471</v>
      </c>
      <c r="J21" s="100">
        <v>0.0150994818984558</v>
      </c>
      <c r="K21" s="20"/>
    </row>
    <row r="22" ht="14.4" customHeight="1">
      <c r="A22" t="s" s="96">
        <v>87</v>
      </c>
      <c r="B22" s="97">
        <v>212735.994767238</v>
      </c>
      <c r="C22" s="97">
        <v>212932.252579001</v>
      </c>
      <c r="D22" s="97">
        <v>205384.362079448</v>
      </c>
      <c r="E22" s="97">
        <v>197944.522353602</v>
      </c>
      <c r="F22" s="97">
        <v>196074.771838076</v>
      </c>
      <c r="G22" s="98">
        <v>0.000922541631838802</v>
      </c>
      <c r="H22" s="99">
        <v>-0.0354473801321042</v>
      </c>
      <c r="I22" s="99">
        <v>-0.0362239834158792</v>
      </c>
      <c r="J22" s="100">
        <v>-0.00944583105050634</v>
      </c>
      <c r="K22" s="20"/>
    </row>
    <row r="23" ht="14.4" customHeight="1">
      <c r="A23" t="s" s="96">
        <v>88</v>
      </c>
      <c r="B23" s="97">
        <v>67424.0908663906</v>
      </c>
      <c r="C23" s="97">
        <v>66356.7130200252</v>
      </c>
      <c r="D23" s="97">
        <v>64726.6031175413</v>
      </c>
      <c r="E23" s="97">
        <v>63258.7649173468</v>
      </c>
      <c r="F23" s="97">
        <v>66849.400845684606</v>
      </c>
      <c r="G23" s="98">
        <v>-0.0158308081377094</v>
      </c>
      <c r="H23" s="99">
        <v>-0.024565862718245</v>
      </c>
      <c r="I23" s="99">
        <v>-0.0226775101657805</v>
      </c>
      <c r="J23" s="100">
        <v>0.0567610817730837</v>
      </c>
      <c r="K23" s="20"/>
    </row>
    <row r="24" ht="14.4" customHeight="1">
      <c r="A24" t="s" s="96">
        <v>89</v>
      </c>
      <c r="B24" s="97">
        <v>334653.873255194</v>
      </c>
      <c r="C24" s="97">
        <v>328932.660500827</v>
      </c>
      <c r="D24" s="97">
        <v>330666.199351108</v>
      </c>
      <c r="E24" s="97">
        <v>311302.239399456</v>
      </c>
      <c r="F24" s="97">
        <v>308270.127639722</v>
      </c>
      <c r="G24" s="98">
        <v>-0.0170959107651024</v>
      </c>
      <c r="H24" s="99">
        <v>0.00527019374616433</v>
      </c>
      <c r="I24" s="99">
        <v>-0.0585604455177172</v>
      </c>
      <c r="J24" s="100">
        <v>-0.00974008977764973</v>
      </c>
      <c r="K24" s="20"/>
    </row>
    <row r="25" ht="14.4" customHeight="1">
      <c r="A25" t="s" s="96">
        <v>90</v>
      </c>
      <c r="B25" s="97">
        <v>462876.826047991</v>
      </c>
      <c r="C25" s="97">
        <v>457691.967430181</v>
      </c>
      <c r="D25" s="97">
        <v>440661.28551504</v>
      </c>
      <c r="E25" s="97">
        <v>422259.22702578</v>
      </c>
      <c r="F25" s="97">
        <v>426736.606137182</v>
      </c>
      <c r="G25" s="98">
        <v>-0.0112013786952293</v>
      </c>
      <c r="H25" s="99">
        <v>-0.0372099209229378</v>
      </c>
      <c r="I25" s="99">
        <v>-0.0417600980484412</v>
      </c>
      <c r="J25" s="100">
        <v>0.0106033896356477</v>
      </c>
      <c r="K25" s="20"/>
    </row>
    <row r="26" ht="14.4" customHeight="1">
      <c r="A26" t="s" s="96">
        <v>91</v>
      </c>
      <c r="B26" s="97">
        <v>492338.845674626</v>
      </c>
      <c r="C26" s="97">
        <v>481282.6767093</v>
      </c>
      <c r="D26" s="97">
        <v>449577.091145313</v>
      </c>
      <c r="E26" s="97">
        <v>426667.079464922</v>
      </c>
      <c r="F26" s="97">
        <v>417216.10725946</v>
      </c>
      <c r="G26" s="98">
        <v>-0.0224564221622121</v>
      </c>
      <c r="H26" s="99">
        <v>-0.06587726319336799</v>
      </c>
      <c r="I26" s="99">
        <v>-0.0509590282325711</v>
      </c>
      <c r="J26" s="100">
        <v>-0.0221506946758455</v>
      </c>
      <c r="K26" s="20"/>
    </row>
    <row r="27" ht="14.4" customHeight="1">
      <c r="A27" t="s" s="96">
        <v>92</v>
      </c>
      <c r="B27" s="97">
        <v>281818.435693361</v>
      </c>
      <c r="C27" s="97">
        <v>279017.714726777</v>
      </c>
      <c r="D27" s="97">
        <v>265702.121435536</v>
      </c>
      <c r="E27" s="97">
        <v>256951.100411777</v>
      </c>
      <c r="F27" s="97">
        <v>250939.048382005</v>
      </c>
      <c r="G27" s="98">
        <v>-0.009938033186839281</v>
      </c>
      <c r="H27" s="99">
        <v>-0.0477231107145997</v>
      </c>
      <c r="I27" s="99">
        <v>-0.0329354578596496</v>
      </c>
      <c r="J27" s="100">
        <v>-0.023397650448419</v>
      </c>
      <c r="K27" s="20"/>
    </row>
    <row r="28" ht="14.4" customHeight="1">
      <c r="A28" t="s" s="96">
        <v>93</v>
      </c>
      <c r="B28" s="97">
        <v>151950.070168032</v>
      </c>
      <c r="C28" s="97">
        <v>151820.053275347</v>
      </c>
      <c r="D28" s="97">
        <v>145125.676851346</v>
      </c>
      <c r="E28" s="97">
        <v>137360.893931117</v>
      </c>
      <c r="F28" s="97">
        <v>128058.788217956</v>
      </c>
      <c r="G28" s="98">
        <v>-0.000855655364563779</v>
      </c>
      <c r="H28" s="99">
        <v>-0.0440941514613975</v>
      </c>
      <c r="I28" s="99">
        <v>-0.0535038532718284</v>
      </c>
      <c r="J28" s="100">
        <v>-0.0677201891087373</v>
      </c>
      <c r="K28" s="20"/>
    </row>
    <row r="29" ht="14.4" customHeight="1">
      <c r="A29" t="s" s="96">
        <v>94</v>
      </c>
      <c r="B29" s="97">
        <v>318040.408646013</v>
      </c>
      <c r="C29" s="97">
        <v>303325.668684765</v>
      </c>
      <c r="D29" s="97">
        <v>292987.938907682</v>
      </c>
      <c r="E29" s="97">
        <v>289998.287071776</v>
      </c>
      <c r="F29" s="97">
        <v>277386.980257088</v>
      </c>
      <c r="G29" s="98">
        <v>-0.046266887984118</v>
      </c>
      <c r="H29" s="99">
        <v>-0.0340812890050072</v>
      </c>
      <c r="I29" s="99">
        <v>-0.0102040099229077</v>
      </c>
      <c r="J29" s="100">
        <v>-0.0434875217437609</v>
      </c>
      <c r="K29" s="20"/>
    </row>
    <row r="30" ht="14.4" customHeight="1">
      <c r="A30" t="s" s="96">
        <v>95</v>
      </c>
      <c r="B30" s="97">
        <v>46856.7167738764</v>
      </c>
      <c r="C30" s="97">
        <v>44973.432672408</v>
      </c>
      <c r="D30" s="97">
        <v>43534.9195081051</v>
      </c>
      <c r="E30" s="97">
        <v>44702.0619813389</v>
      </c>
      <c r="F30" s="97">
        <v>44987.0266371415</v>
      </c>
      <c r="G30" s="98">
        <v>-0.0401924042300458</v>
      </c>
      <c r="H30" s="99">
        <v>-0.0319858431705949</v>
      </c>
      <c r="I30" s="99">
        <v>0.026809340327747</v>
      </c>
      <c r="J30" s="100">
        <v>0.00637475416506539</v>
      </c>
      <c r="K30" s="20"/>
    </row>
    <row r="31" ht="14.4" customHeight="1">
      <c r="A31" t="s" s="96">
        <v>96</v>
      </c>
      <c r="B31" s="97">
        <v>123972.211619499</v>
      </c>
      <c r="C31" s="97">
        <v>112458.03420543</v>
      </c>
      <c r="D31" s="97">
        <v>114247.586697497</v>
      </c>
      <c r="E31" s="97">
        <v>112124.312023764</v>
      </c>
      <c r="F31" s="97">
        <v>111298.816450801</v>
      </c>
      <c r="G31" s="98">
        <v>-0.0928770832080439</v>
      </c>
      <c r="H31" s="99">
        <v>0.0159130693036862</v>
      </c>
      <c r="I31" s="99">
        <v>-0.0185848536070556</v>
      </c>
      <c r="J31" s="100">
        <v>-0.00736232453126529</v>
      </c>
      <c r="K31" s="20"/>
    </row>
    <row r="32" ht="14.4" customHeight="1">
      <c r="A32" t="s" s="96">
        <v>97</v>
      </c>
      <c r="B32" s="97">
        <v>107359.695546386</v>
      </c>
      <c r="C32" s="97">
        <v>109720.426350427</v>
      </c>
      <c r="D32" s="97">
        <v>104831.366034061</v>
      </c>
      <c r="E32" s="97">
        <v>101741.363019278</v>
      </c>
      <c r="F32" s="97">
        <v>102560.486859475</v>
      </c>
      <c r="G32" s="98">
        <v>0.021988985643328</v>
      </c>
      <c r="H32" s="99">
        <v>-0.0445592537231937</v>
      </c>
      <c r="I32" s="99">
        <v>-0.0294759396131467</v>
      </c>
      <c r="J32" s="100">
        <v>0.00805104055901551</v>
      </c>
      <c r="K32" s="20"/>
    </row>
    <row r="33" ht="14.4" customHeight="1">
      <c r="A33" t="s" s="96">
        <v>98</v>
      </c>
      <c r="B33" s="97">
        <v>53890.5607811586</v>
      </c>
      <c r="C33" s="97">
        <v>52523.4371113038</v>
      </c>
      <c r="D33" s="97">
        <v>50633.573517733</v>
      </c>
      <c r="E33" s="97">
        <v>48219.2441164507</v>
      </c>
      <c r="F33" s="97">
        <v>47013.0845487826</v>
      </c>
      <c r="G33" s="98">
        <v>-0.0253685181604715</v>
      </c>
      <c r="H33" s="99">
        <v>-0.035981338950951</v>
      </c>
      <c r="I33" s="99">
        <v>-0.047682382133995</v>
      </c>
      <c r="J33" s="100">
        <v>-0.0250140704146082</v>
      </c>
      <c r="K33" s="20"/>
    </row>
    <row r="34" ht="14.4" customHeight="1">
      <c r="A34" t="s" s="96">
        <v>99</v>
      </c>
      <c r="B34" s="97">
        <v>372472.512271158</v>
      </c>
      <c r="C34" s="97">
        <v>366691.698020074</v>
      </c>
      <c r="D34" s="97">
        <v>346008.512764007</v>
      </c>
      <c r="E34" s="97">
        <v>328462.034371163</v>
      </c>
      <c r="F34" s="97">
        <v>331113.746306868</v>
      </c>
      <c r="G34" s="98">
        <v>-0.0155201097010763</v>
      </c>
      <c r="H34" s="99">
        <v>-0.0564048364545593</v>
      </c>
      <c r="I34" s="99">
        <v>-0.0507111176331418</v>
      </c>
      <c r="J34" s="100">
        <v>0.00807311548435541</v>
      </c>
      <c r="K34" s="20"/>
    </row>
    <row r="35" ht="14.4" customHeight="1">
      <c r="A35" t="s" s="96">
        <v>100</v>
      </c>
      <c r="B35" s="97">
        <v>106052.157579218</v>
      </c>
      <c r="C35" s="97">
        <v>104240.772778209</v>
      </c>
      <c r="D35" s="97">
        <v>91953.4279102884</v>
      </c>
      <c r="E35" s="97">
        <v>87435.90625</v>
      </c>
      <c r="F35" s="97">
        <v>91385.9591981133</v>
      </c>
      <c r="G35" s="98">
        <v>-0.0170801315348628</v>
      </c>
      <c r="H35" s="99">
        <v>-0.11787465250343</v>
      </c>
      <c r="I35" s="99">
        <v>-0.0491283659886582</v>
      </c>
      <c r="J35" s="100">
        <v>0.045176554090022</v>
      </c>
      <c r="K35" s="20"/>
    </row>
    <row r="36" ht="14.4" customHeight="1">
      <c r="A36" t="s" s="96">
        <v>101</v>
      </c>
      <c r="B36" s="97">
        <v>1107114.22100141</v>
      </c>
      <c r="C36" s="97">
        <v>1084869.81099565</v>
      </c>
      <c r="D36" s="97">
        <v>1025911.17534677</v>
      </c>
      <c r="E36" s="97">
        <v>994345.79179224</v>
      </c>
      <c r="F36" s="97">
        <v>974802.647182389</v>
      </c>
      <c r="G36" s="98">
        <v>-0.0200922448504364</v>
      </c>
      <c r="H36" s="99">
        <v>-0.0543462773609412</v>
      </c>
      <c r="I36" s="99">
        <v>-0.03076814476054</v>
      </c>
      <c r="J36" s="100">
        <v>-0.019654273967033</v>
      </c>
      <c r="K36" s="20"/>
    </row>
    <row r="37" ht="14.4" customHeight="1">
      <c r="A37" t="s" s="96">
        <v>102</v>
      </c>
      <c r="B37" s="97">
        <v>513357.775553033</v>
      </c>
      <c r="C37" s="97">
        <v>525163.280982258</v>
      </c>
      <c r="D37" s="97">
        <v>509338.020106402</v>
      </c>
      <c r="E37" s="97">
        <v>507732.505385088</v>
      </c>
      <c r="F37" s="97">
        <v>492007.079984251</v>
      </c>
      <c r="G37" s="98">
        <v>0.0229966428705726</v>
      </c>
      <c r="H37" s="99">
        <v>-0.0301339820374663</v>
      </c>
      <c r="I37" s="99">
        <v>-0.00315215958348991</v>
      </c>
      <c r="J37" s="100">
        <v>-0.0309718704909587</v>
      </c>
      <c r="K37" s="20"/>
    </row>
    <row r="38" ht="14.4" customHeight="1">
      <c r="A38" t="s" s="96">
        <v>103</v>
      </c>
      <c r="B38" s="97">
        <v>47712</v>
      </c>
      <c r="C38" s="97">
        <v>47617</v>
      </c>
      <c r="D38" s="97">
        <v>46875</v>
      </c>
      <c r="E38" s="97">
        <v>46889</v>
      </c>
      <c r="F38" s="97">
        <v>47376</v>
      </c>
      <c r="G38" s="98">
        <v>-0.00199111334674718</v>
      </c>
      <c r="H38" s="99">
        <v>-0.0155826700548124</v>
      </c>
      <c r="I38" s="99">
        <v>0.000298666666666669</v>
      </c>
      <c r="J38" s="100">
        <v>0.010386231312248</v>
      </c>
      <c r="K38" s="20"/>
    </row>
    <row r="39" ht="14.4" customHeight="1">
      <c r="A39" t="s" s="96">
        <v>104</v>
      </c>
      <c r="B39" s="97">
        <v>576493.005069009</v>
      </c>
      <c r="C39" s="97">
        <v>568868.081717549</v>
      </c>
      <c r="D39" s="97">
        <v>549369.786782706</v>
      </c>
      <c r="E39" s="97">
        <v>523605.285183701</v>
      </c>
      <c r="F39" s="97">
        <v>518511.228773832</v>
      </c>
      <c r="G39" s="98">
        <v>-0.013226393528482</v>
      </c>
      <c r="H39" s="99">
        <v>-0.0342756001988611</v>
      </c>
      <c r="I39" s="99">
        <v>-0.0468982863981119</v>
      </c>
      <c r="J39" s="100">
        <v>-0.00972881014384919</v>
      </c>
      <c r="K39" s="20"/>
    </row>
    <row r="40" ht="14.4" customHeight="1">
      <c r="A40" t="s" s="96">
        <v>105</v>
      </c>
      <c r="B40" s="97">
        <v>174000.140097006</v>
      </c>
      <c r="C40" s="97">
        <v>172697.678189749</v>
      </c>
      <c r="D40" s="97">
        <v>166332.118627132</v>
      </c>
      <c r="E40" s="97">
        <v>157423.484512008</v>
      </c>
      <c r="F40" s="97">
        <v>160315.40523639</v>
      </c>
      <c r="G40" s="98">
        <v>-0.00748540723318458</v>
      </c>
      <c r="H40" s="99">
        <v>-0.0368595549711054</v>
      </c>
      <c r="I40" s="99">
        <v>-0.0535593136710704</v>
      </c>
      <c r="J40" s="100">
        <v>0.0183703259608745</v>
      </c>
      <c r="K40" s="20"/>
    </row>
    <row r="41" ht="14.4" customHeight="1">
      <c r="A41" t="s" s="96">
        <v>106</v>
      </c>
      <c r="B41" s="97">
        <v>235653.5479803</v>
      </c>
      <c r="C41" s="97">
        <v>219114.614616528</v>
      </c>
      <c r="D41" s="97">
        <v>203620.880426089</v>
      </c>
      <c r="E41" s="97">
        <v>202445.491813943</v>
      </c>
      <c r="F41" s="97">
        <v>200193.93906538</v>
      </c>
      <c r="G41" s="98">
        <v>-0.0701832563333835</v>
      </c>
      <c r="H41" s="99">
        <v>-0.0707106379807402</v>
      </c>
      <c r="I41" s="99">
        <v>-0.00577243654818593</v>
      </c>
      <c r="J41" s="100">
        <v>-0.011121772722075</v>
      </c>
      <c r="K41" s="20"/>
    </row>
    <row r="42" ht="14.4" customHeight="1">
      <c r="A42" t="s" s="96">
        <v>107</v>
      </c>
      <c r="B42" s="97">
        <v>661908.104234828</v>
      </c>
      <c r="C42" s="97">
        <v>644871.850256718</v>
      </c>
      <c r="D42" s="97">
        <v>622368.521698187</v>
      </c>
      <c r="E42" s="97">
        <v>601672.17643606</v>
      </c>
      <c r="F42" s="97">
        <v>585758.06559166</v>
      </c>
      <c r="G42" s="98">
        <v>-0.02573809546841</v>
      </c>
      <c r="H42" s="99">
        <v>-0.034895814648403</v>
      </c>
      <c r="I42" s="99">
        <v>-0.0332541645995441</v>
      </c>
      <c r="J42" s="100">
        <v>-0.0264498035103871</v>
      </c>
      <c r="K42" s="20"/>
    </row>
    <row r="43" ht="14.4" customHeight="1">
      <c r="A43" t="s" s="96">
        <v>108</v>
      </c>
      <c r="B43" s="97">
        <v>67969.6706172079</v>
      </c>
      <c r="C43" s="97">
        <v>67326</v>
      </c>
      <c r="D43" s="97">
        <v>64221</v>
      </c>
      <c r="E43" s="97">
        <v>63138</v>
      </c>
      <c r="F43" s="97">
        <v>63666</v>
      </c>
      <c r="G43" s="98">
        <v>-0.00946996816908174</v>
      </c>
      <c r="H43" s="99">
        <v>-0.0461188842349167</v>
      </c>
      <c r="I43" s="99">
        <v>-0.0168636427336852</v>
      </c>
      <c r="J43" s="100">
        <v>0.008362634229782451</v>
      </c>
      <c r="K43" s="20"/>
    </row>
    <row r="44" ht="14.4" customHeight="1">
      <c r="A44" t="s" s="96">
        <v>109</v>
      </c>
      <c r="B44" s="97">
        <v>215590.831476811</v>
      </c>
      <c r="C44" s="97">
        <v>218135.545376442</v>
      </c>
      <c r="D44" s="97">
        <v>211088.725253185</v>
      </c>
      <c r="E44" s="97">
        <v>216120.362378308</v>
      </c>
      <c r="F44" s="97">
        <v>219085.488284874</v>
      </c>
      <c r="G44" s="98">
        <v>0.0118034421139315</v>
      </c>
      <c r="H44" s="99">
        <v>-0.032304776881256</v>
      </c>
      <c r="I44" s="99">
        <v>0.0238365981844242</v>
      </c>
      <c r="J44" s="100">
        <v>0.0137197896298924</v>
      </c>
      <c r="K44" s="20"/>
    </row>
    <row r="45" ht="14.4" customHeight="1">
      <c r="A45" t="s" s="96">
        <v>110</v>
      </c>
      <c r="B45" s="97">
        <v>45270.9494665354</v>
      </c>
      <c r="C45" s="97">
        <v>45147.2943853392</v>
      </c>
      <c r="D45" s="97">
        <v>43520.2812189131</v>
      </c>
      <c r="E45" s="97">
        <v>42881.8443672981</v>
      </c>
      <c r="F45" s="97">
        <v>43119.3550561342</v>
      </c>
      <c r="G45" s="98">
        <v>-0.0027314443954316</v>
      </c>
      <c r="H45" s="99">
        <v>-0.0360378886171845</v>
      </c>
      <c r="I45" s="99">
        <v>-0.0146698696270727</v>
      </c>
      <c r="J45" s="100">
        <v>0.00553872372656694</v>
      </c>
      <c r="K45" s="20"/>
    </row>
    <row r="46" ht="14.4" customHeight="1">
      <c r="A46" t="s" s="96">
        <v>111</v>
      </c>
      <c r="B46" s="97">
        <v>281677.722831272</v>
      </c>
      <c r="C46" s="97">
        <v>282018.659373339</v>
      </c>
      <c r="D46" s="97">
        <v>268663.681010402</v>
      </c>
      <c r="E46" s="97">
        <v>260486.191376066</v>
      </c>
      <c r="F46" s="97">
        <v>268599.004868953</v>
      </c>
      <c r="G46" s="98">
        <v>0.00121037808258295</v>
      </c>
      <c r="H46" s="99">
        <v>-0.0473549459195807</v>
      </c>
      <c r="I46" s="99">
        <v>-0.0304376445806925</v>
      </c>
      <c r="J46" s="100">
        <v>0.0311448889095798</v>
      </c>
      <c r="K46" s="20"/>
    </row>
    <row r="47" ht="14.4" customHeight="1">
      <c r="A47" t="s" s="96">
        <v>112</v>
      </c>
      <c r="B47" s="97">
        <v>1545514.4812796</v>
      </c>
      <c r="C47" s="97">
        <v>1485626.63658994</v>
      </c>
      <c r="D47" s="97">
        <v>1438425.95375856</v>
      </c>
      <c r="E47" s="97">
        <v>1406945.06529694</v>
      </c>
      <c r="F47" s="97">
        <v>1368426.52446226</v>
      </c>
      <c r="G47" s="98">
        <v>-0.038749455547041</v>
      </c>
      <c r="H47" s="99">
        <v>-0.0317715647181231</v>
      </c>
      <c r="I47" s="99">
        <v>-0.0218856510335893</v>
      </c>
      <c r="J47" s="100">
        <v>-0.0273774305655283</v>
      </c>
      <c r="K47" s="20"/>
    </row>
    <row r="48" ht="14.4" customHeight="1">
      <c r="A48" t="s" s="96">
        <v>113</v>
      </c>
      <c r="B48" s="97">
        <v>209402.8549808</v>
      </c>
      <c r="C48" s="97">
        <v>213818.509739478</v>
      </c>
      <c r="D48" s="97">
        <v>220238.646190335</v>
      </c>
      <c r="E48" s="97">
        <v>222627.94793952</v>
      </c>
      <c r="F48" s="97">
        <v>225186.403794841</v>
      </c>
      <c r="G48" s="98">
        <v>0.0210868889972051</v>
      </c>
      <c r="H48" s="99">
        <v>0.0300261023177075</v>
      </c>
      <c r="I48" s="99">
        <v>0.0108486943164363</v>
      </c>
      <c r="J48" s="100">
        <v>0.011492069522272</v>
      </c>
      <c r="K48" s="20"/>
    </row>
    <row r="49" ht="14.4" customHeight="1">
      <c r="A49" t="s" s="96">
        <v>114</v>
      </c>
      <c r="B49" s="97">
        <v>40477.6000628585</v>
      </c>
      <c r="C49" s="97">
        <v>38024.9393018079</v>
      </c>
      <c r="D49" s="97">
        <v>36753.5644677661</v>
      </c>
      <c r="E49" s="97">
        <v>34513.0318590705</v>
      </c>
      <c r="F49" s="97">
        <v>35290.6461769115</v>
      </c>
      <c r="G49" s="98">
        <v>-0.060593038056648</v>
      </c>
      <c r="H49" s="99">
        <v>-0.0334352889810229</v>
      </c>
      <c r="I49" s="99">
        <v>-0.060960960960961</v>
      </c>
      <c r="J49" s="100">
        <v>0.0225310346832575</v>
      </c>
      <c r="K49" s="20"/>
    </row>
    <row r="50" ht="14.4" customHeight="1">
      <c r="A50" t="s" s="96">
        <v>115</v>
      </c>
      <c r="B50" s="97">
        <v>483997.646194135</v>
      </c>
      <c r="C50" s="97">
        <v>485657.109002153</v>
      </c>
      <c r="D50" s="97">
        <v>491917.681651376</v>
      </c>
      <c r="E50" s="97">
        <v>483151.150846202</v>
      </c>
      <c r="F50" s="97">
        <v>475127.822850305</v>
      </c>
      <c r="G50" s="98">
        <v>0.00342865883969989</v>
      </c>
      <c r="H50" s="99">
        <v>0.0128909317565356</v>
      </c>
      <c r="I50" s="99">
        <v>-0.0178211337631627</v>
      </c>
      <c r="J50" s="100">
        <v>-0.0166062483383201</v>
      </c>
      <c r="K50" s="20"/>
    </row>
    <row r="51" ht="14.4" customHeight="1">
      <c r="A51" t="s" s="96">
        <v>116</v>
      </c>
      <c r="B51" s="97">
        <v>336289.538310065</v>
      </c>
      <c r="C51" s="97">
        <v>343205.220687068</v>
      </c>
      <c r="D51" s="97">
        <v>328454.582814667</v>
      </c>
      <c r="E51" s="97">
        <v>301875.608269247</v>
      </c>
      <c r="F51" s="97">
        <v>285967.32069597</v>
      </c>
      <c r="G51" s="98">
        <v>0.0205646670180559</v>
      </c>
      <c r="H51" s="99">
        <v>-0.0429790602918886</v>
      </c>
      <c r="I51" s="99">
        <v>-0.0809213082601965</v>
      </c>
      <c r="J51" s="100">
        <v>-0.0526981549270729</v>
      </c>
      <c r="K51" s="20"/>
    </row>
    <row r="52" ht="14.4" customHeight="1">
      <c r="A52" t="s" s="96">
        <v>117</v>
      </c>
      <c r="B52" s="97">
        <v>78910.635055539693</v>
      </c>
      <c r="C52" s="97">
        <v>76041.231133238107</v>
      </c>
      <c r="D52" s="97">
        <v>72684.171941037</v>
      </c>
      <c r="E52" s="97">
        <v>69909.627461086493</v>
      </c>
      <c r="F52" s="97">
        <v>67170.243067724994</v>
      </c>
      <c r="G52" s="98">
        <v>-0.0363627021919428</v>
      </c>
      <c r="H52" s="99">
        <v>-0.0441478805928177</v>
      </c>
      <c r="I52" s="99">
        <v>-0.0381726090544348</v>
      </c>
      <c r="J52" s="100">
        <v>-0.0391846515687174</v>
      </c>
      <c r="K52" s="20"/>
    </row>
    <row r="53" ht="14.4" customHeight="1">
      <c r="A53" t="s" s="96">
        <v>118</v>
      </c>
      <c r="B53" s="97">
        <v>292285.398756202</v>
      </c>
      <c r="C53" s="97">
        <v>283797.364297673</v>
      </c>
      <c r="D53" s="97">
        <v>271409.252225255</v>
      </c>
      <c r="E53" s="97">
        <v>272131.637698789</v>
      </c>
      <c r="F53" s="97">
        <v>275288.060892871</v>
      </c>
      <c r="G53" s="98">
        <v>-0.0290402274443058</v>
      </c>
      <c r="H53" s="99">
        <v>-0.0436512583655418</v>
      </c>
      <c r="I53" s="99">
        <v>0.00266160960841066</v>
      </c>
      <c r="J53" s="100">
        <v>0.0115988836166692</v>
      </c>
      <c r="K53" s="20"/>
    </row>
    <row r="54" ht="14.4" customHeight="1">
      <c r="A54" t="s" s="96">
        <v>119</v>
      </c>
      <c r="B54" s="97">
        <v>29402.7873287671</v>
      </c>
      <c r="C54" s="97">
        <v>30022.5991501417</v>
      </c>
      <c r="D54" s="97">
        <v>28147.9721932335</v>
      </c>
      <c r="E54" s="97">
        <v>27172.1922235314</v>
      </c>
      <c r="F54" s="97">
        <v>27288.0148459855</v>
      </c>
      <c r="G54" s="98">
        <v>0.0210800362035108</v>
      </c>
      <c r="H54" s="99">
        <v>-0.0624405284676806</v>
      </c>
      <c r="I54" s="99">
        <v>-0.0346660840434054</v>
      </c>
      <c r="J54" s="100">
        <v>0.00426254243681634</v>
      </c>
      <c r="K54" s="20"/>
    </row>
    <row r="55" ht="15" customHeight="1">
      <c r="A55" t="s" s="101">
        <v>120</v>
      </c>
      <c r="B55" s="102">
        <v>1133544.67865971</v>
      </c>
      <c r="C55" s="102">
        <v>1187297.33230067</v>
      </c>
      <c r="D55" s="102">
        <v>1275494.28462519</v>
      </c>
      <c r="E55" s="102">
        <v>1246797.71504239</v>
      </c>
      <c r="F55" s="102">
        <v>1274603.59423584</v>
      </c>
      <c r="G55" s="103">
        <v>0.0474199691047992</v>
      </c>
      <c r="H55" s="104">
        <v>0.0742837955793418</v>
      </c>
      <c r="I55" s="104">
        <v>-0.022498391352049</v>
      </c>
      <c r="J55" s="105">
        <v>0.0223018368240346</v>
      </c>
      <c r="K55" s="20"/>
    </row>
    <row r="56" ht="14.4" customHeight="1">
      <c r="A56" s="33"/>
      <c r="B56" s="33"/>
      <c r="C56" s="33"/>
      <c r="D56" s="33"/>
      <c r="E56" s="33"/>
      <c r="F56" s="33"/>
      <c r="G56" s="33"/>
      <c r="H56" s="33"/>
      <c r="I56" s="33"/>
      <c r="J56" s="33"/>
      <c r="K56" s="3"/>
    </row>
    <row r="57" ht="14.4" customHeight="1">
      <c r="A57" s="3"/>
      <c r="B57" s="3"/>
      <c r="C57" s="3"/>
      <c r="D57" s="3"/>
      <c r="E57" s="3"/>
      <c r="F57" s="3"/>
      <c r="G57" s="3"/>
      <c r="H57" s="3"/>
      <c r="I57" s="3"/>
      <c r="J57" s="3"/>
      <c r="K57" s="3"/>
    </row>
    <row r="58" ht="14.4" customHeight="1">
      <c r="A58" s="3"/>
      <c r="B58" s="3"/>
      <c r="C58" s="3"/>
      <c r="D58" s="3"/>
      <c r="E58" s="3"/>
      <c r="F58" s="3"/>
      <c r="G58" s="3"/>
      <c r="H58" s="3"/>
      <c r="I58" s="3"/>
      <c r="J58" s="3"/>
      <c r="K58" s="3"/>
    </row>
    <row r="59" ht="14.4" customHeight="1">
      <c r="A59" s="3"/>
      <c r="B59" s="3"/>
      <c r="C59" s="3"/>
      <c r="D59" s="3"/>
      <c r="E59" s="3"/>
      <c r="F59" s="3"/>
      <c r="G59" s="3"/>
      <c r="H59" s="3"/>
      <c r="I59" s="3"/>
      <c r="J59" s="3"/>
      <c r="K59" s="3"/>
    </row>
    <row r="60" ht="14.4" customHeight="1">
      <c r="A60" s="3"/>
      <c r="B60" s="3"/>
      <c r="C60" s="3"/>
      <c r="D60" s="3"/>
      <c r="E60" s="3"/>
      <c r="F60" s="3"/>
      <c r="G60" s="3"/>
      <c r="H60" s="3"/>
      <c r="I60" s="3"/>
      <c r="J60" s="3"/>
      <c r="K60" s="3"/>
    </row>
    <row r="61" ht="14.4" customHeight="1">
      <c r="A61" s="3"/>
      <c r="B61" s="3"/>
      <c r="C61" s="3"/>
      <c r="D61" s="3"/>
      <c r="E61" s="3"/>
      <c r="F61" s="3"/>
      <c r="G61" s="3"/>
      <c r="H61" s="3"/>
      <c r="I61" s="3"/>
      <c r="J61" s="3"/>
      <c r="K61" s="3"/>
    </row>
  </sheetData>
  <mergeCells count="3">
    <mergeCell ref="A2:A3"/>
    <mergeCell ref="B2:F2"/>
    <mergeCell ref="G2:J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1.xml><?xml version="1.0" encoding="utf-8"?>
<worksheet xmlns:r="http://schemas.openxmlformats.org/officeDocument/2006/relationships" xmlns="http://schemas.openxmlformats.org/spreadsheetml/2006/main">
  <dimension ref="A1:AT64"/>
  <sheetViews>
    <sheetView workbookViewId="0" showGridLines="0" defaultGridColor="1"/>
  </sheetViews>
  <sheetFormatPr defaultColWidth="8.83333" defaultRowHeight="14.4" customHeight="1" outlineLevelRow="0" outlineLevelCol="0"/>
  <cols>
    <col min="1" max="1" width="14.3516" style="106" customWidth="1"/>
    <col min="2" max="2" width="10.6719" style="106" customWidth="1"/>
    <col min="3" max="3" width="10.5" style="106" customWidth="1"/>
    <col min="4" max="4" width="14" style="106" customWidth="1"/>
    <col min="5" max="5" width="10.5" style="106" customWidth="1"/>
    <col min="6" max="6" width="14" style="106" customWidth="1"/>
    <col min="7" max="7" width="10.5" style="106" customWidth="1"/>
    <col min="8" max="8" width="14" style="106" customWidth="1"/>
    <col min="9" max="9" width="10.5" style="106" customWidth="1"/>
    <col min="10" max="10" width="14" style="106" customWidth="1"/>
    <col min="11" max="11" width="10.6719" style="106" customWidth="1"/>
    <col min="12" max="12" width="10.5" style="106" customWidth="1"/>
    <col min="13" max="13" width="14" style="106" customWidth="1"/>
    <col min="14" max="14" width="10.5" style="106" customWidth="1"/>
    <col min="15" max="15" width="14" style="106" customWidth="1"/>
    <col min="16" max="16" width="10.5" style="106" customWidth="1"/>
    <col min="17" max="17" width="14" style="106" customWidth="1"/>
    <col min="18" max="18" width="10.5" style="106" customWidth="1"/>
    <col min="19" max="19" width="14" style="106" customWidth="1"/>
    <col min="20" max="20" width="10.6719" style="106" customWidth="1"/>
    <col min="21" max="21" width="10.5" style="106" customWidth="1"/>
    <col min="22" max="22" width="14" style="106" customWidth="1"/>
    <col min="23" max="23" width="10.5" style="106" customWidth="1"/>
    <col min="24" max="24" width="14" style="106" customWidth="1"/>
    <col min="25" max="25" width="10.5" style="106" customWidth="1"/>
    <col min="26" max="26" width="14" style="106" customWidth="1"/>
    <col min="27" max="27" width="10.5" style="106" customWidth="1"/>
    <col min="28" max="28" width="14" style="106" customWidth="1"/>
    <col min="29" max="29" width="10.6719" style="106" customWidth="1"/>
    <col min="30" max="30" width="10.5" style="106" customWidth="1"/>
    <col min="31" max="31" width="14" style="106" customWidth="1"/>
    <col min="32" max="32" width="10.5" style="106" customWidth="1"/>
    <col min="33" max="33" width="14" style="106" customWidth="1"/>
    <col min="34" max="34" width="10.5" style="106" customWidth="1"/>
    <col min="35" max="35" width="14" style="106" customWidth="1"/>
    <col min="36" max="36" width="10.5" style="106" customWidth="1"/>
    <col min="37" max="37" width="14" style="106" customWidth="1"/>
    <col min="38" max="38" width="10.6719" style="106" customWidth="1"/>
    <col min="39" max="39" width="10.5" style="106" customWidth="1"/>
    <col min="40" max="40" width="14" style="106" customWidth="1"/>
    <col min="41" max="41" width="10.5" style="106" customWidth="1"/>
    <col min="42" max="42" width="15.6719" style="106" customWidth="1"/>
    <col min="43" max="43" width="10.5" style="106" customWidth="1"/>
    <col min="44" max="44" width="14" style="106" customWidth="1"/>
    <col min="45" max="45" width="10.5" style="106" customWidth="1"/>
    <col min="46" max="46" width="14" style="106" customWidth="1"/>
    <col min="47" max="16384" width="8.85156" style="106" customWidth="1"/>
  </cols>
  <sheetData>
    <row r="1" ht="18.6" customHeight="1">
      <c r="A1" t="s" s="76">
        <v>121</v>
      </c>
      <c r="B1" s="77"/>
      <c r="C1" s="77"/>
      <c r="D1" s="77"/>
      <c r="E1" s="77"/>
      <c r="F1" s="10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row>
    <row r="2" ht="15" customHeight="1">
      <c r="A2" t="s" s="37">
        <v>67</v>
      </c>
      <c r="B2" t="s" s="21">
        <v>36</v>
      </c>
      <c r="C2" s="54"/>
      <c r="D2" s="54"/>
      <c r="E2" s="54"/>
      <c r="F2" s="54"/>
      <c r="G2" s="54"/>
      <c r="H2" s="54"/>
      <c r="I2" s="54"/>
      <c r="J2" s="54"/>
      <c r="K2" t="s" s="21">
        <v>45</v>
      </c>
      <c r="L2" s="54"/>
      <c r="M2" s="54"/>
      <c r="N2" s="54"/>
      <c r="O2" s="54"/>
      <c r="P2" s="54"/>
      <c r="Q2" s="54"/>
      <c r="R2" s="54"/>
      <c r="S2" s="54"/>
      <c r="T2" t="s" s="21">
        <v>122</v>
      </c>
      <c r="U2" s="54"/>
      <c r="V2" s="54"/>
      <c r="W2" s="54"/>
      <c r="X2" s="54"/>
      <c r="Y2" s="54"/>
      <c r="Z2" s="54"/>
      <c r="AA2" s="54"/>
      <c r="AB2" s="54"/>
      <c r="AC2" t="s" s="21">
        <v>123</v>
      </c>
      <c r="AD2" s="54"/>
      <c r="AE2" s="54"/>
      <c r="AF2" s="54"/>
      <c r="AG2" s="54"/>
      <c r="AH2" s="54"/>
      <c r="AI2" s="54"/>
      <c r="AJ2" s="54"/>
      <c r="AK2" s="54"/>
      <c r="AL2" t="s" s="21">
        <v>124</v>
      </c>
      <c r="AM2" s="54"/>
      <c r="AN2" s="54"/>
      <c r="AO2" s="54"/>
      <c r="AP2" s="54"/>
      <c r="AQ2" s="54"/>
      <c r="AR2" s="54"/>
      <c r="AS2" s="54"/>
      <c r="AT2" s="54"/>
    </row>
    <row r="3" ht="15" customHeight="1">
      <c r="A3" s="69"/>
      <c r="B3" t="s" s="21">
        <v>27</v>
      </c>
      <c r="C3" t="s" s="21">
        <v>1</v>
      </c>
      <c r="D3" s="54"/>
      <c r="E3" t="s" s="21">
        <v>2</v>
      </c>
      <c r="F3" s="54"/>
      <c r="G3" t="s" s="21">
        <v>3</v>
      </c>
      <c r="H3" s="54"/>
      <c r="I3" t="s" s="21">
        <v>4</v>
      </c>
      <c r="J3" s="54"/>
      <c r="K3" t="s" s="21">
        <v>27</v>
      </c>
      <c r="L3" t="s" s="21">
        <v>1</v>
      </c>
      <c r="M3" s="54"/>
      <c r="N3" t="s" s="21">
        <v>2</v>
      </c>
      <c r="O3" s="54"/>
      <c r="P3" t="s" s="21">
        <v>3</v>
      </c>
      <c r="Q3" s="54"/>
      <c r="R3" t="s" s="21">
        <v>4</v>
      </c>
      <c r="S3" s="54"/>
      <c r="T3" t="s" s="21">
        <v>27</v>
      </c>
      <c r="U3" t="s" s="21">
        <v>1</v>
      </c>
      <c r="V3" s="54"/>
      <c r="W3" t="s" s="21">
        <v>2</v>
      </c>
      <c r="X3" s="54"/>
      <c r="Y3" t="s" s="21">
        <v>3</v>
      </c>
      <c r="Z3" s="54"/>
      <c r="AA3" t="s" s="21">
        <v>4</v>
      </c>
      <c r="AB3" s="54"/>
      <c r="AC3" t="s" s="21">
        <v>27</v>
      </c>
      <c r="AD3" t="s" s="21">
        <v>1</v>
      </c>
      <c r="AE3" s="54"/>
      <c r="AF3" t="s" s="21">
        <v>2</v>
      </c>
      <c r="AG3" s="54"/>
      <c r="AH3" t="s" s="21">
        <v>3</v>
      </c>
      <c r="AI3" s="54"/>
      <c r="AJ3" t="s" s="21">
        <v>4</v>
      </c>
      <c r="AK3" s="54"/>
      <c r="AL3" t="s" s="21">
        <v>27</v>
      </c>
      <c r="AM3" t="s" s="21">
        <v>1</v>
      </c>
      <c r="AN3" s="54"/>
      <c r="AO3" t="s" s="21">
        <v>2</v>
      </c>
      <c r="AP3" s="54"/>
      <c r="AQ3" t="s" s="21">
        <v>3</v>
      </c>
      <c r="AR3" s="54"/>
      <c r="AS3" t="s" s="21">
        <v>4</v>
      </c>
      <c r="AT3" s="54"/>
    </row>
    <row r="4" ht="45.6" customHeight="1">
      <c r="A4" s="39"/>
      <c r="B4" t="s" s="21">
        <v>29</v>
      </c>
      <c r="C4" t="s" s="22">
        <v>29</v>
      </c>
      <c r="D4" t="s" s="23">
        <v>30</v>
      </c>
      <c r="E4" t="s" s="22">
        <v>29</v>
      </c>
      <c r="F4" t="s" s="23">
        <v>30</v>
      </c>
      <c r="G4" t="s" s="22">
        <v>29</v>
      </c>
      <c r="H4" t="s" s="23">
        <v>30</v>
      </c>
      <c r="I4" t="s" s="22">
        <v>29</v>
      </c>
      <c r="J4" t="s" s="23">
        <v>30</v>
      </c>
      <c r="K4" t="s" s="21">
        <v>29</v>
      </c>
      <c r="L4" t="s" s="22">
        <v>29</v>
      </c>
      <c r="M4" t="s" s="23">
        <v>30</v>
      </c>
      <c r="N4" t="s" s="22">
        <v>29</v>
      </c>
      <c r="O4" t="s" s="23">
        <v>30</v>
      </c>
      <c r="P4" t="s" s="22">
        <v>29</v>
      </c>
      <c r="Q4" t="s" s="23">
        <v>30</v>
      </c>
      <c r="R4" t="s" s="22">
        <v>29</v>
      </c>
      <c r="S4" t="s" s="23">
        <v>30</v>
      </c>
      <c r="T4" t="s" s="21">
        <v>29</v>
      </c>
      <c r="U4" t="s" s="22">
        <v>29</v>
      </c>
      <c r="V4" t="s" s="23">
        <v>30</v>
      </c>
      <c r="W4" t="s" s="22">
        <v>29</v>
      </c>
      <c r="X4" t="s" s="23">
        <v>30</v>
      </c>
      <c r="Y4" t="s" s="22">
        <v>29</v>
      </c>
      <c r="Z4" t="s" s="23">
        <v>30</v>
      </c>
      <c r="AA4" t="s" s="22">
        <v>29</v>
      </c>
      <c r="AB4" t="s" s="23">
        <v>30</v>
      </c>
      <c r="AC4" t="s" s="21">
        <v>29</v>
      </c>
      <c r="AD4" t="s" s="22">
        <v>29</v>
      </c>
      <c r="AE4" t="s" s="23">
        <v>30</v>
      </c>
      <c r="AF4" t="s" s="22">
        <v>29</v>
      </c>
      <c r="AG4" t="s" s="23">
        <v>30</v>
      </c>
      <c r="AH4" t="s" s="22">
        <v>29</v>
      </c>
      <c r="AI4" t="s" s="23">
        <v>30</v>
      </c>
      <c r="AJ4" t="s" s="22">
        <v>29</v>
      </c>
      <c r="AK4" t="s" s="23">
        <v>30</v>
      </c>
      <c r="AL4" t="s" s="21">
        <v>29</v>
      </c>
      <c r="AM4" t="s" s="22">
        <v>29</v>
      </c>
      <c r="AN4" t="s" s="23">
        <v>30</v>
      </c>
      <c r="AO4" t="s" s="22">
        <v>29</v>
      </c>
      <c r="AP4" t="s" s="23">
        <v>30</v>
      </c>
      <c r="AQ4" t="s" s="22">
        <v>29</v>
      </c>
      <c r="AR4" t="s" s="23">
        <v>30</v>
      </c>
      <c r="AS4" t="s" s="22">
        <v>29</v>
      </c>
      <c r="AT4" t="s" s="23">
        <v>30</v>
      </c>
    </row>
    <row r="5" ht="14.4" customHeight="1">
      <c r="A5" t="s" s="91">
        <v>69</v>
      </c>
      <c r="B5" s="108">
        <v>71681.560040075</v>
      </c>
      <c r="C5" s="109">
        <v>68800.661973402806</v>
      </c>
      <c r="D5" s="110">
        <v>-0.0401902255623556</v>
      </c>
      <c r="E5" s="109">
        <v>60390.1953988753</v>
      </c>
      <c r="F5" s="110">
        <v>-0.122243977503863</v>
      </c>
      <c r="G5" s="109">
        <v>62588.2709544723</v>
      </c>
      <c r="H5" s="110">
        <v>0.0363978877875586</v>
      </c>
      <c r="I5" s="109">
        <v>64918.9122355145</v>
      </c>
      <c r="J5" s="110">
        <v>0.0372376684241293</v>
      </c>
      <c r="K5" s="108">
        <v>160379.032430889</v>
      </c>
      <c r="L5" s="109">
        <v>162171.641945503</v>
      </c>
      <c r="M5" s="110">
        <v>0.0111773308982048</v>
      </c>
      <c r="N5" s="109">
        <v>161596.741409221</v>
      </c>
      <c r="O5" s="110">
        <v>-0.00354501273703212</v>
      </c>
      <c r="P5" s="109">
        <v>160434.144056469</v>
      </c>
      <c r="Q5" s="110">
        <v>-0.00719443562174582</v>
      </c>
      <c r="R5" s="109">
        <v>159657.007770499</v>
      </c>
      <c r="S5" s="110">
        <v>-0.00484395818945049</v>
      </c>
      <c r="T5" s="108">
        <v>20744.1160941066</v>
      </c>
      <c r="U5" s="109">
        <v>21239.5540262194</v>
      </c>
      <c r="V5" s="110">
        <v>0.0238832992384548</v>
      </c>
      <c r="W5" s="109">
        <v>20151.9598489769</v>
      </c>
      <c r="X5" s="110">
        <v>-0.0512060740964682</v>
      </c>
      <c r="Y5" s="109">
        <v>18772.9067955679</v>
      </c>
      <c r="Z5" s="110">
        <v>-0.06843270152103639</v>
      </c>
      <c r="AA5" s="109">
        <v>17320.8668879429</v>
      </c>
      <c r="AB5" s="110">
        <v>-0.07734763313094491</v>
      </c>
      <c r="AC5" t="s" s="111">
        <v>125</v>
      </c>
      <c r="AD5" t="s" s="112">
        <v>125</v>
      </c>
      <c r="AE5" t="s" s="113">
        <v>125</v>
      </c>
      <c r="AF5" t="s" s="112">
        <v>125</v>
      </c>
      <c r="AG5" t="s" s="113">
        <v>125</v>
      </c>
      <c r="AH5" t="s" s="112">
        <v>125</v>
      </c>
      <c r="AI5" t="s" s="113">
        <v>125</v>
      </c>
      <c r="AJ5" t="s" s="112">
        <v>125</v>
      </c>
      <c r="AK5" t="s" s="113">
        <v>125</v>
      </c>
      <c r="AL5" t="s" s="111">
        <v>125</v>
      </c>
      <c r="AM5" t="s" s="112">
        <v>125</v>
      </c>
      <c r="AN5" t="s" s="113">
        <v>125</v>
      </c>
      <c r="AO5" t="s" s="112">
        <v>125</v>
      </c>
      <c r="AP5" t="s" s="113">
        <v>125</v>
      </c>
      <c r="AQ5" t="s" s="112">
        <v>125</v>
      </c>
      <c r="AR5" t="s" s="113">
        <v>125</v>
      </c>
      <c r="AS5" t="s" s="112">
        <v>125</v>
      </c>
      <c r="AT5" t="s" s="113">
        <v>125</v>
      </c>
    </row>
    <row r="6" ht="14.4" customHeight="1">
      <c r="A6" t="s" s="96">
        <v>70</v>
      </c>
      <c r="B6" t="s" s="114">
        <v>125</v>
      </c>
      <c r="C6" t="s" s="115">
        <v>125</v>
      </c>
      <c r="D6" t="s" s="116">
        <v>125</v>
      </c>
      <c r="E6" t="s" s="115">
        <v>125</v>
      </c>
      <c r="F6" t="s" s="116">
        <v>125</v>
      </c>
      <c r="G6" t="s" s="115">
        <v>125</v>
      </c>
      <c r="H6" t="s" s="116">
        <v>125</v>
      </c>
      <c r="I6" t="s" s="115">
        <v>125</v>
      </c>
      <c r="J6" t="s" s="116">
        <v>125</v>
      </c>
      <c r="K6" s="117">
        <v>22634.8555046101</v>
      </c>
      <c r="L6" s="118">
        <v>20419.7770996212</v>
      </c>
      <c r="M6" s="119">
        <v>-0.0978613892426984</v>
      </c>
      <c r="N6" s="118">
        <v>20103.905056144</v>
      </c>
      <c r="O6" s="119">
        <v>-0.0154689271061169</v>
      </c>
      <c r="P6" s="118">
        <v>19012.1993747688</v>
      </c>
      <c r="Q6" s="119">
        <v>-0.0543031653962969</v>
      </c>
      <c r="R6" s="118">
        <v>18815.8180316548</v>
      </c>
      <c r="S6" s="119">
        <v>-0.0103292280520988</v>
      </c>
      <c r="T6" t="s" s="114">
        <v>125</v>
      </c>
      <c r="U6" t="s" s="115">
        <v>125</v>
      </c>
      <c r="V6" t="s" s="116">
        <v>125</v>
      </c>
      <c r="W6" t="s" s="115">
        <v>125</v>
      </c>
      <c r="X6" t="s" s="116">
        <v>125</v>
      </c>
      <c r="Y6" t="s" s="115">
        <v>125</v>
      </c>
      <c r="Z6" t="s" s="116">
        <v>125</v>
      </c>
      <c r="AA6" t="s" s="115">
        <v>125</v>
      </c>
      <c r="AB6" t="s" s="116">
        <v>125</v>
      </c>
      <c r="AC6" t="s" s="114">
        <v>125</v>
      </c>
      <c r="AD6" t="s" s="115">
        <v>125</v>
      </c>
      <c r="AE6" t="s" s="116">
        <v>125</v>
      </c>
      <c r="AF6" t="s" s="115">
        <v>125</v>
      </c>
      <c r="AG6" t="s" s="116">
        <v>125</v>
      </c>
      <c r="AH6" t="s" s="115">
        <v>125</v>
      </c>
      <c r="AI6" t="s" s="116">
        <v>125</v>
      </c>
      <c r="AJ6" t="s" s="115">
        <v>125</v>
      </c>
      <c r="AK6" t="s" s="116">
        <v>125</v>
      </c>
      <c r="AL6" t="s" s="114">
        <v>125</v>
      </c>
      <c r="AM6" t="s" s="115">
        <v>125</v>
      </c>
      <c r="AN6" t="s" s="116">
        <v>125</v>
      </c>
      <c r="AO6" t="s" s="115">
        <v>125</v>
      </c>
      <c r="AP6" t="s" s="116">
        <v>125</v>
      </c>
      <c r="AQ6" t="s" s="115">
        <v>125</v>
      </c>
      <c r="AR6" t="s" s="116">
        <v>125</v>
      </c>
      <c r="AS6" t="s" s="115">
        <v>125</v>
      </c>
      <c r="AT6" t="s" s="116">
        <v>125</v>
      </c>
    </row>
    <row r="7" ht="14.4" customHeight="1">
      <c r="A7" t="s" s="96">
        <v>71</v>
      </c>
      <c r="B7" s="117">
        <v>155394.849933516</v>
      </c>
      <c r="C7" s="118">
        <v>160336.076392098</v>
      </c>
      <c r="D7" s="119">
        <v>0.031797877862078</v>
      </c>
      <c r="E7" s="118">
        <v>137436.827623127</v>
      </c>
      <c r="F7" s="119">
        <v>-0.142820313957114</v>
      </c>
      <c r="G7" s="118">
        <v>131460.888144928</v>
      </c>
      <c r="H7" s="119">
        <v>-0.0434813548999069</v>
      </c>
      <c r="I7" s="118">
        <v>127276.676843139</v>
      </c>
      <c r="J7" s="119">
        <v>-0.0318285640758532</v>
      </c>
      <c r="K7" s="117">
        <v>184202.521156502</v>
      </c>
      <c r="L7" s="118">
        <v>194340.277357102</v>
      </c>
      <c r="M7" s="119">
        <v>0.055035925333436</v>
      </c>
      <c r="N7" s="118">
        <v>203547.268281649</v>
      </c>
      <c r="O7" s="119">
        <v>0.0473756189388854</v>
      </c>
      <c r="P7" s="118">
        <v>211618.958866857</v>
      </c>
      <c r="Q7" s="119">
        <v>0.0396551162457208</v>
      </c>
      <c r="R7" s="118">
        <v>218549.854690024</v>
      </c>
      <c r="S7" s="119">
        <v>0.0327517716762225</v>
      </c>
      <c r="T7" t="s" s="114">
        <v>125</v>
      </c>
      <c r="U7" t="s" s="115">
        <v>125</v>
      </c>
      <c r="V7" t="s" s="116">
        <v>125</v>
      </c>
      <c r="W7" t="s" s="115">
        <v>125</v>
      </c>
      <c r="X7" t="s" s="116">
        <v>125</v>
      </c>
      <c r="Y7" t="s" s="115">
        <v>125</v>
      </c>
      <c r="Z7" t="s" s="116">
        <v>125</v>
      </c>
      <c r="AA7" t="s" s="115">
        <v>125</v>
      </c>
      <c r="AB7" t="s" s="116">
        <v>125</v>
      </c>
      <c r="AC7" t="s" s="114">
        <v>125</v>
      </c>
      <c r="AD7" t="s" s="115">
        <v>125</v>
      </c>
      <c r="AE7" t="s" s="116">
        <v>125</v>
      </c>
      <c r="AF7" t="s" s="115">
        <v>125</v>
      </c>
      <c r="AG7" t="s" s="116">
        <v>125</v>
      </c>
      <c r="AH7" t="s" s="115">
        <v>125</v>
      </c>
      <c r="AI7" t="s" s="116">
        <v>125</v>
      </c>
      <c r="AJ7" t="s" s="115">
        <v>125</v>
      </c>
      <c r="AK7" t="s" s="116">
        <v>125</v>
      </c>
      <c r="AL7" s="117">
        <v>94269.5711629228</v>
      </c>
      <c r="AM7" t="s" s="115">
        <v>125</v>
      </c>
      <c r="AN7" t="s" s="116">
        <v>125</v>
      </c>
      <c r="AO7" t="s" s="115">
        <v>125</v>
      </c>
      <c r="AP7" t="s" s="116">
        <v>125</v>
      </c>
      <c r="AQ7" s="118">
        <v>113306.814098412</v>
      </c>
      <c r="AR7" t="s" s="116">
        <v>125</v>
      </c>
      <c r="AS7" s="118">
        <v>108157.104473823</v>
      </c>
      <c r="AT7" s="119">
        <v>-0.0454492491520975</v>
      </c>
    </row>
    <row r="8" ht="14.4" customHeight="1">
      <c r="A8" t="s" s="96">
        <v>72</v>
      </c>
      <c r="B8" s="117">
        <v>35511.2307263356</v>
      </c>
      <c r="C8" s="118">
        <v>35463.9943007927</v>
      </c>
      <c r="D8" s="119">
        <v>-0.00133018272182317</v>
      </c>
      <c r="E8" s="118">
        <v>31128.405448985</v>
      </c>
      <c r="F8" s="119">
        <v>-0.122253258192939</v>
      </c>
      <c r="G8" s="118">
        <v>30084.8798703586</v>
      </c>
      <c r="H8" s="119">
        <v>-0.0335232583736611</v>
      </c>
      <c r="I8" s="118">
        <v>28970.8282429738</v>
      </c>
      <c r="J8" s="119">
        <v>-0.037030283391041</v>
      </c>
      <c r="K8" s="117">
        <v>91313.9623876203</v>
      </c>
      <c r="L8" s="118">
        <v>88019.200909152</v>
      </c>
      <c r="M8" s="119">
        <v>-0.0360816833737031</v>
      </c>
      <c r="N8" s="118">
        <v>84420.429841973906</v>
      </c>
      <c r="O8" s="119">
        <v>-0.0408862047144976</v>
      </c>
      <c r="P8" s="118">
        <v>77490.550110641707</v>
      </c>
      <c r="Q8" s="119">
        <v>-0.08208770962555199</v>
      </c>
      <c r="R8" s="118">
        <v>77908.3326398268</v>
      </c>
      <c r="S8" s="119">
        <v>0.00539139970730185</v>
      </c>
      <c r="T8" s="117">
        <v>13367.3426220799</v>
      </c>
      <c r="U8" s="118">
        <v>13155.9626408741</v>
      </c>
      <c r="V8" s="119">
        <v>-0.0158131640058873</v>
      </c>
      <c r="W8" s="118">
        <v>12801.5377816935</v>
      </c>
      <c r="X8" s="119">
        <v>-0.0269402451842978</v>
      </c>
      <c r="Y8" s="118">
        <v>12154.7647500035</v>
      </c>
      <c r="Z8" s="119">
        <v>-0.0505230732994348</v>
      </c>
      <c r="AA8" s="118">
        <v>12221.5263748142</v>
      </c>
      <c r="AB8" s="119">
        <v>0.00549262994256461</v>
      </c>
      <c r="AC8" t="s" s="114">
        <v>125</v>
      </c>
      <c r="AD8" t="s" s="115">
        <v>125</v>
      </c>
      <c r="AE8" t="s" s="116">
        <v>125</v>
      </c>
      <c r="AF8" t="s" s="115">
        <v>125</v>
      </c>
      <c r="AG8" t="s" s="116">
        <v>125</v>
      </c>
      <c r="AH8" t="s" s="115">
        <v>125</v>
      </c>
      <c r="AI8" t="s" s="116">
        <v>125</v>
      </c>
      <c r="AJ8" t="s" s="115">
        <v>125</v>
      </c>
      <c r="AK8" t="s" s="116">
        <v>125</v>
      </c>
      <c r="AL8" t="s" s="114">
        <v>125</v>
      </c>
      <c r="AM8" t="s" s="115">
        <v>125</v>
      </c>
      <c r="AN8" t="s" s="116">
        <v>125</v>
      </c>
      <c r="AO8" t="s" s="115">
        <v>125</v>
      </c>
      <c r="AP8" t="s" s="116">
        <v>125</v>
      </c>
      <c r="AQ8" t="s" s="115">
        <v>125</v>
      </c>
      <c r="AR8" t="s" s="116">
        <v>125</v>
      </c>
      <c r="AS8" t="s" s="115">
        <v>125</v>
      </c>
      <c r="AT8" t="s" s="116">
        <v>125</v>
      </c>
    </row>
    <row r="9" ht="14.4" customHeight="1">
      <c r="A9" t="s" s="96">
        <v>73</v>
      </c>
      <c r="B9" s="117">
        <v>1105096.35966324</v>
      </c>
      <c r="C9" s="118">
        <v>1088352.18935902</v>
      </c>
      <c r="D9" s="119">
        <v>-0.0151517740130119</v>
      </c>
      <c r="E9" s="118">
        <v>960811.30484252</v>
      </c>
      <c r="F9" s="119">
        <v>-0.117187143797278</v>
      </c>
      <c r="G9" s="118">
        <v>838112.718209676</v>
      </c>
      <c r="H9" s="119">
        <v>-0.12770310467252</v>
      </c>
      <c r="I9" s="118">
        <v>898598.436301445</v>
      </c>
      <c r="J9" s="119">
        <v>0.0721689538621673</v>
      </c>
      <c r="K9" s="117">
        <v>737999.843375687</v>
      </c>
      <c r="L9" s="118">
        <v>744281.358917576</v>
      </c>
      <c r="M9" s="119">
        <v>0.008511540481034091</v>
      </c>
      <c r="N9" s="118">
        <v>747598.246512336</v>
      </c>
      <c r="O9" s="119">
        <v>0.00445649693495453</v>
      </c>
      <c r="P9" s="118">
        <v>748448.529640815</v>
      </c>
      <c r="Q9" s="119">
        <v>0.00113735302676954</v>
      </c>
      <c r="R9" s="118">
        <v>736810.945221117</v>
      </c>
      <c r="S9" s="119">
        <v>-0.0155489441943084</v>
      </c>
      <c r="T9" s="117">
        <v>304916.034152221</v>
      </c>
      <c r="U9" s="118">
        <v>303145.416132085</v>
      </c>
      <c r="V9" s="119">
        <v>-0.00580690361219838</v>
      </c>
      <c r="W9" s="118">
        <v>292501.644471641</v>
      </c>
      <c r="X9" s="119">
        <v>-0.0351111087089849</v>
      </c>
      <c r="Y9" s="118">
        <v>293136.156269592</v>
      </c>
      <c r="Z9" s="119">
        <v>0.00216925890826292</v>
      </c>
      <c r="AA9" s="118">
        <v>280363.975442161</v>
      </c>
      <c r="AB9" s="119">
        <v>-0.043570813610879</v>
      </c>
      <c r="AC9" s="117">
        <v>205149.809293219</v>
      </c>
      <c r="AD9" s="118">
        <v>195085.537960616</v>
      </c>
      <c r="AE9" s="119">
        <v>-0.0490581559265209</v>
      </c>
      <c r="AF9" s="118">
        <v>180695.641604947</v>
      </c>
      <c r="AG9" s="119">
        <v>-0.07376198413320829</v>
      </c>
      <c r="AH9" s="118">
        <v>152196.433298764</v>
      </c>
      <c r="AI9" s="119">
        <v>-0.157719400717425</v>
      </c>
      <c r="AJ9" s="118">
        <v>156445.159406796</v>
      </c>
      <c r="AK9" s="119">
        <v>0.0279160688325184</v>
      </c>
      <c r="AL9" s="117">
        <v>86843.564845173605</v>
      </c>
      <c r="AM9" s="118">
        <v>93457.626525481493</v>
      </c>
      <c r="AN9" s="119">
        <v>0.0761606423239254</v>
      </c>
      <c r="AO9" s="118">
        <v>104477.038535801</v>
      </c>
      <c r="AP9" s="119">
        <v>0.117908108947267</v>
      </c>
      <c r="AQ9" t="s" s="115">
        <v>125</v>
      </c>
      <c r="AR9" t="s" s="116">
        <v>125</v>
      </c>
      <c r="AS9" t="s" s="115">
        <v>125</v>
      </c>
      <c r="AT9" t="s" s="116">
        <v>125</v>
      </c>
    </row>
    <row r="10" ht="14.4" customHeight="1">
      <c r="A10" t="s" s="96">
        <v>74</v>
      </c>
      <c r="B10" s="117">
        <v>52680.3427116193</v>
      </c>
      <c r="C10" s="118">
        <v>49125.3040339937</v>
      </c>
      <c r="D10" s="119">
        <v>-0.06748321090252619</v>
      </c>
      <c r="E10" s="118">
        <v>45507.8799415253</v>
      </c>
      <c r="F10" s="119">
        <v>-0.07363667591686041</v>
      </c>
      <c r="G10" s="118">
        <v>35065.8443623607</v>
      </c>
      <c r="H10" s="119">
        <v>-0.229455549073741</v>
      </c>
      <c r="I10" s="118">
        <v>32434.3910654471</v>
      </c>
      <c r="J10" s="119">
        <v>-0.0750432035721396</v>
      </c>
      <c r="K10" s="117">
        <v>183900.055112181</v>
      </c>
      <c r="L10" s="118">
        <v>183742.290213143</v>
      </c>
      <c r="M10" s="119">
        <v>-0.000857883913859991</v>
      </c>
      <c r="N10" s="118">
        <v>173950.863088369</v>
      </c>
      <c r="O10" s="119">
        <v>-0.053288914127585</v>
      </c>
      <c r="P10" s="118">
        <v>174028.482246824</v>
      </c>
      <c r="Q10" s="119">
        <v>0.000446213126377826</v>
      </c>
      <c r="R10" s="118">
        <v>175834.478284813</v>
      </c>
      <c r="S10" s="119">
        <v>0.0103775888559923</v>
      </c>
      <c r="T10" s="117">
        <v>30590.1371841971</v>
      </c>
      <c r="U10" s="118">
        <v>29217.8438483266</v>
      </c>
      <c r="V10" s="119">
        <v>-0.0448606466720732</v>
      </c>
      <c r="W10" s="118">
        <v>30658.7896532046</v>
      </c>
      <c r="X10" s="119">
        <v>0.0493173217147058</v>
      </c>
      <c r="Y10" s="118">
        <v>31118.0913942659</v>
      </c>
      <c r="Z10" s="119">
        <v>0.0149810787136968</v>
      </c>
      <c r="AA10" s="118">
        <v>29135.4081092173</v>
      </c>
      <c r="AB10" s="119">
        <v>-0.0637148101381951</v>
      </c>
      <c r="AC10" s="117">
        <v>20513.5796364758</v>
      </c>
      <c r="AD10" s="118">
        <v>20425.8844848617</v>
      </c>
      <c r="AE10" s="119">
        <v>-0.00427498043579777</v>
      </c>
      <c r="AF10" s="118">
        <v>18401.1989480374</v>
      </c>
      <c r="AG10" s="119">
        <v>-0.099123518412377</v>
      </c>
      <c r="AH10" s="118">
        <v>26161.0732118461</v>
      </c>
      <c r="AI10" s="119">
        <v>0.421704818567615</v>
      </c>
      <c r="AJ10" s="118">
        <v>27677.8672091616</v>
      </c>
      <c r="AK10" s="119">
        <v>0.0579790433302525</v>
      </c>
      <c r="AL10" s="117">
        <v>3795.946899804790</v>
      </c>
      <c r="AM10" s="118">
        <v>4455.413119642910</v>
      </c>
      <c r="AN10" s="119">
        <v>0.173729042382556</v>
      </c>
      <c r="AO10" t="s" s="115">
        <v>125</v>
      </c>
      <c r="AP10" t="s" s="116">
        <v>125</v>
      </c>
      <c r="AQ10" t="s" s="115">
        <v>125</v>
      </c>
      <c r="AR10" t="s" s="116">
        <v>125</v>
      </c>
      <c r="AS10" t="s" s="115">
        <v>125</v>
      </c>
      <c r="AT10" t="s" s="116">
        <v>125</v>
      </c>
    </row>
    <row r="11" ht="14.4" customHeight="1">
      <c r="A11" t="s" s="96">
        <v>75</v>
      </c>
      <c r="B11" s="117">
        <v>43274.349262784</v>
      </c>
      <c r="C11" s="118">
        <v>40686.5714416108</v>
      </c>
      <c r="D11" s="119">
        <v>-0.0597993468476891</v>
      </c>
      <c r="E11" s="118">
        <v>33592.8512644751</v>
      </c>
      <c r="F11" s="119">
        <v>-0.174350404219138</v>
      </c>
      <c r="G11" s="118">
        <v>31217.7985054394</v>
      </c>
      <c r="H11" s="119">
        <v>-0.0707011363916981</v>
      </c>
      <c r="I11" s="118">
        <v>31553.1344054302</v>
      </c>
      <c r="J11" s="119">
        <v>0.0107418176823821</v>
      </c>
      <c r="K11" s="117">
        <v>62410.603694889</v>
      </c>
      <c r="L11" s="118">
        <v>61120.849981888</v>
      </c>
      <c r="M11" s="119">
        <v>-0.020665618286699</v>
      </c>
      <c r="N11" s="118">
        <v>60389.8649940593</v>
      </c>
      <c r="O11" s="119">
        <v>-0.0119596665956918</v>
      </c>
      <c r="P11" s="118">
        <v>57759.2418218371</v>
      </c>
      <c r="Q11" s="119">
        <v>-0.0435606731772126</v>
      </c>
      <c r="R11" s="118">
        <v>57117.3243922628</v>
      </c>
      <c r="S11" s="119">
        <v>-0.0111136747873929</v>
      </c>
      <c r="T11" s="117">
        <v>69809.556007215695</v>
      </c>
      <c r="U11" s="118">
        <v>69610.943945300707</v>
      </c>
      <c r="V11" s="119">
        <v>-0.00284505550922654</v>
      </c>
      <c r="W11" s="118">
        <v>67534.7123861163</v>
      </c>
      <c r="X11" s="119">
        <v>-0.0298262233136204</v>
      </c>
      <c r="Y11" s="118">
        <v>65925.777183679893</v>
      </c>
      <c r="Z11" s="119">
        <v>-0.0238238254904775</v>
      </c>
      <c r="AA11" s="118">
        <v>67471.544585632393</v>
      </c>
      <c r="AB11" s="119">
        <v>0.0234470865265004</v>
      </c>
      <c r="AC11" t="s" s="114">
        <v>125</v>
      </c>
      <c r="AD11" t="s" s="115">
        <v>125</v>
      </c>
      <c r="AE11" t="s" s="116">
        <v>125</v>
      </c>
      <c r="AF11" t="s" s="115">
        <v>125</v>
      </c>
      <c r="AG11" t="s" s="116">
        <v>125</v>
      </c>
      <c r="AH11" t="s" s="115">
        <v>125</v>
      </c>
      <c r="AI11" t="s" s="116">
        <v>125</v>
      </c>
      <c r="AJ11" t="s" s="115">
        <v>125</v>
      </c>
      <c r="AK11" t="s" s="116">
        <v>125</v>
      </c>
      <c r="AL11" t="s" s="114">
        <v>125</v>
      </c>
      <c r="AM11" t="s" s="115">
        <v>125</v>
      </c>
      <c r="AN11" t="s" s="116">
        <v>125</v>
      </c>
      <c r="AO11" t="s" s="115">
        <v>125</v>
      </c>
      <c r="AP11" t="s" s="116">
        <v>125</v>
      </c>
      <c r="AQ11" t="s" s="115">
        <v>125</v>
      </c>
      <c r="AR11" t="s" s="116">
        <v>125</v>
      </c>
      <c r="AS11" t="s" s="115">
        <v>125</v>
      </c>
      <c r="AT11" t="s" s="116">
        <v>125</v>
      </c>
    </row>
    <row r="12" ht="14.4" customHeight="1">
      <c r="A12" t="s" s="96">
        <v>76</v>
      </c>
      <c r="B12" t="s" s="114">
        <v>125</v>
      </c>
      <c r="C12" t="s" s="115">
        <v>125</v>
      </c>
      <c r="D12" t="s" s="116">
        <v>125</v>
      </c>
      <c r="E12" t="s" s="115">
        <v>125</v>
      </c>
      <c r="F12" t="s" s="116">
        <v>125</v>
      </c>
      <c r="G12" t="s" s="115">
        <v>125</v>
      </c>
      <c r="H12" t="s" s="116">
        <v>125</v>
      </c>
      <c r="I12" t="s" s="115">
        <v>125</v>
      </c>
      <c r="J12" t="s" s="116">
        <v>125</v>
      </c>
      <c r="K12" t="s" s="114">
        <v>125</v>
      </c>
      <c r="L12" t="s" s="115">
        <v>125</v>
      </c>
      <c r="M12" t="s" s="116">
        <v>125</v>
      </c>
      <c r="N12" t="s" s="115">
        <v>125</v>
      </c>
      <c r="O12" t="s" s="116">
        <v>125</v>
      </c>
      <c r="P12" t="s" s="115">
        <v>125</v>
      </c>
      <c r="Q12" t="s" s="116">
        <v>125</v>
      </c>
      <c r="R12" t="s" s="115">
        <v>125</v>
      </c>
      <c r="S12" t="s" s="116">
        <v>125</v>
      </c>
      <c r="T12" t="s" s="114">
        <v>125</v>
      </c>
      <c r="U12" t="s" s="115">
        <v>125</v>
      </c>
      <c r="V12" t="s" s="116">
        <v>125</v>
      </c>
      <c r="W12" t="s" s="115">
        <v>125</v>
      </c>
      <c r="X12" t="s" s="116">
        <v>125</v>
      </c>
      <c r="Y12" t="s" s="115">
        <v>125</v>
      </c>
      <c r="Z12" t="s" s="116">
        <v>125</v>
      </c>
      <c r="AA12" t="s" s="115">
        <v>125</v>
      </c>
      <c r="AB12" t="s" s="116">
        <v>125</v>
      </c>
      <c r="AC12" t="s" s="114">
        <v>125</v>
      </c>
      <c r="AD12" t="s" s="115">
        <v>125</v>
      </c>
      <c r="AE12" t="s" s="116">
        <v>125</v>
      </c>
      <c r="AF12" t="s" s="115">
        <v>125</v>
      </c>
      <c r="AG12" t="s" s="116">
        <v>125</v>
      </c>
      <c r="AH12" t="s" s="115">
        <v>125</v>
      </c>
      <c r="AI12" t="s" s="116">
        <v>125</v>
      </c>
      <c r="AJ12" t="s" s="115">
        <v>125</v>
      </c>
      <c r="AK12" t="s" s="116">
        <v>125</v>
      </c>
      <c r="AL12" t="s" s="114">
        <v>125</v>
      </c>
      <c r="AM12" t="s" s="115">
        <v>125</v>
      </c>
      <c r="AN12" t="s" s="116">
        <v>125</v>
      </c>
      <c r="AO12" t="s" s="115">
        <v>125</v>
      </c>
      <c r="AP12" t="s" s="116">
        <v>125</v>
      </c>
      <c r="AQ12" t="s" s="115">
        <v>125</v>
      </c>
      <c r="AR12" t="s" s="116">
        <v>125</v>
      </c>
      <c r="AS12" t="s" s="115">
        <v>125</v>
      </c>
      <c r="AT12" t="s" s="116">
        <v>125</v>
      </c>
    </row>
    <row r="13" ht="14.4" customHeight="1">
      <c r="A13" t="s" s="96">
        <v>77</v>
      </c>
      <c r="B13" t="s" s="114">
        <v>125</v>
      </c>
      <c r="C13" t="s" s="115">
        <v>125</v>
      </c>
      <c r="D13" t="s" s="116">
        <v>125</v>
      </c>
      <c r="E13" t="s" s="115">
        <v>125</v>
      </c>
      <c r="F13" t="s" s="116">
        <v>125</v>
      </c>
      <c r="G13" t="s" s="115">
        <v>125</v>
      </c>
      <c r="H13" t="s" s="116">
        <v>125</v>
      </c>
      <c r="I13" t="s" s="115">
        <v>125</v>
      </c>
      <c r="J13" t="s" s="116">
        <v>125</v>
      </c>
      <c r="K13" t="s" s="114">
        <v>125</v>
      </c>
      <c r="L13" t="s" s="115">
        <v>125</v>
      </c>
      <c r="M13" t="s" s="116">
        <v>125</v>
      </c>
      <c r="N13" t="s" s="115">
        <v>125</v>
      </c>
      <c r="O13" t="s" s="116">
        <v>125</v>
      </c>
      <c r="P13" t="s" s="115">
        <v>125</v>
      </c>
      <c r="Q13" t="s" s="116">
        <v>125</v>
      </c>
      <c r="R13" t="s" s="115">
        <v>125</v>
      </c>
      <c r="S13" t="s" s="116">
        <v>125</v>
      </c>
      <c r="T13" s="117">
        <v>75397.5960965953</v>
      </c>
      <c r="U13" s="118">
        <v>74847.8695856749</v>
      </c>
      <c r="V13" s="119">
        <v>-0.00729103498493644</v>
      </c>
      <c r="W13" s="118">
        <v>74808.5249948397</v>
      </c>
      <c r="X13" s="119">
        <v>-0.00052566079773575</v>
      </c>
      <c r="Y13" s="118">
        <v>76716.0676830086</v>
      </c>
      <c r="Z13" s="119">
        <v>0.025499001461404</v>
      </c>
      <c r="AA13" s="118">
        <v>76694.3566800148</v>
      </c>
      <c r="AB13" s="119">
        <v>-0.0002830046383967</v>
      </c>
      <c r="AC13" t="s" s="114">
        <v>125</v>
      </c>
      <c r="AD13" t="s" s="115">
        <v>125</v>
      </c>
      <c r="AE13" t="s" s="116">
        <v>125</v>
      </c>
      <c r="AF13" t="s" s="115">
        <v>125</v>
      </c>
      <c r="AG13" t="s" s="116">
        <v>125</v>
      </c>
      <c r="AH13" t="s" s="115">
        <v>125</v>
      </c>
      <c r="AI13" t="s" s="116">
        <v>125</v>
      </c>
      <c r="AJ13" t="s" s="115">
        <v>125</v>
      </c>
      <c r="AK13" t="s" s="116">
        <v>125</v>
      </c>
      <c r="AL13" t="s" s="114">
        <v>125</v>
      </c>
      <c r="AM13" t="s" s="115">
        <v>125</v>
      </c>
      <c r="AN13" t="s" s="116">
        <v>125</v>
      </c>
      <c r="AO13" t="s" s="115">
        <v>125</v>
      </c>
      <c r="AP13" t="s" s="116">
        <v>125</v>
      </c>
      <c r="AQ13" t="s" s="115">
        <v>125</v>
      </c>
      <c r="AR13" t="s" s="116">
        <v>125</v>
      </c>
      <c r="AS13" t="s" s="115">
        <v>125</v>
      </c>
      <c r="AT13" t="s" s="116">
        <v>125</v>
      </c>
    </row>
    <row r="14" ht="14.4" customHeight="1">
      <c r="A14" t="s" s="96">
        <v>78</v>
      </c>
      <c r="B14" t="s" s="114">
        <v>125</v>
      </c>
      <c r="C14" t="s" s="115">
        <v>125</v>
      </c>
      <c r="D14" t="s" s="116">
        <v>125</v>
      </c>
      <c r="E14" s="118">
        <v>25856.7027609952</v>
      </c>
      <c r="F14" t="s" s="116">
        <v>125</v>
      </c>
      <c r="G14" s="118">
        <v>25241.7825398463</v>
      </c>
      <c r="H14" s="119">
        <v>-0.0237818497908614</v>
      </c>
      <c r="I14" s="118">
        <v>25093.6987887293</v>
      </c>
      <c r="J14" s="119">
        <v>-0.00586661226809926</v>
      </c>
      <c r="K14" s="117">
        <v>345438.722447433</v>
      </c>
      <c r="L14" s="118">
        <v>354979.643617411</v>
      </c>
      <c r="M14" s="119">
        <v>0.0276197210966393</v>
      </c>
      <c r="N14" s="118">
        <v>358998.052822577</v>
      </c>
      <c r="O14" s="119">
        <v>0.0113201116667332</v>
      </c>
      <c r="P14" s="118">
        <v>354083.812506924</v>
      </c>
      <c r="Q14" s="119">
        <v>-0.0136887659334518</v>
      </c>
      <c r="R14" s="118">
        <v>350759.129612351</v>
      </c>
      <c r="S14" s="119">
        <v>-0.009389536536658969</v>
      </c>
      <c r="T14" s="117">
        <v>146906.518651639</v>
      </c>
      <c r="U14" s="118">
        <v>148851.983901254</v>
      </c>
      <c r="V14" s="119">
        <v>0.0132428789918311</v>
      </c>
      <c r="W14" s="118">
        <v>147683.181969176</v>
      </c>
      <c r="X14" s="119">
        <v>-0.007852108527174551</v>
      </c>
      <c r="Y14" s="118">
        <v>144452.420334513</v>
      </c>
      <c r="Z14" s="119">
        <v>-0.0218763002772884</v>
      </c>
      <c r="AA14" s="118">
        <v>143952.118188059</v>
      </c>
      <c r="AB14" s="119">
        <v>-0.00346343900154411</v>
      </c>
      <c r="AC14" s="117">
        <v>350763.097555648</v>
      </c>
      <c r="AD14" s="118">
        <v>350925.996580985</v>
      </c>
      <c r="AE14" s="119">
        <v>0.000464413236375361</v>
      </c>
      <c r="AF14" s="118">
        <v>347514.938927076</v>
      </c>
      <c r="AG14" s="119">
        <v>-0.009720162333776041</v>
      </c>
      <c r="AH14" s="118">
        <v>312496.724646655</v>
      </c>
      <c r="AI14" s="119">
        <v>-0.100767507689127</v>
      </c>
      <c r="AJ14" s="118">
        <v>302829.878728186</v>
      </c>
      <c r="AK14" s="119">
        <v>-0.0309342311648205</v>
      </c>
      <c r="AL14" t="s" s="114">
        <v>125</v>
      </c>
      <c r="AM14" t="s" s="115">
        <v>125</v>
      </c>
      <c r="AN14" t="s" s="116">
        <v>125</v>
      </c>
      <c r="AO14" t="s" s="115">
        <v>125</v>
      </c>
      <c r="AP14" t="s" s="116">
        <v>125</v>
      </c>
      <c r="AQ14" t="s" s="115">
        <v>125</v>
      </c>
      <c r="AR14" t="s" s="116">
        <v>125</v>
      </c>
      <c r="AS14" t="s" s="115">
        <v>125</v>
      </c>
      <c r="AT14" t="s" s="116">
        <v>125</v>
      </c>
    </row>
    <row r="15" ht="14.4" customHeight="1">
      <c r="A15" t="s" s="96">
        <v>79</v>
      </c>
      <c r="B15" s="117">
        <v>95451.8845523996</v>
      </c>
      <c r="C15" s="118">
        <v>100122.66459529</v>
      </c>
      <c r="D15" s="119">
        <v>0.0489333454734029</v>
      </c>
      <c r="E15" s="118">
        <v>87889.023368320893</v>
      </c>
      <c r="F15" s="119">
        <v>-0.122186532653908</v>
      </c>
      <c r="G15" s="118">
        <v>86585.272514841694</v>
      </c>
      <c r="H15" s="119">
        <v>-0.0148340578096481</v>
      </c>
      <c r="I15" s="118">
        <v>90620.680238873494</v>
      </c>
      <c r="J15" s="119">
        <v>0.0466061676174785</v>
      </c>
      <c r="K15" s="117">
        <v>283003.632542028</v>
      </c>
      <c r="L15" s="118">
        <v>285500.365540717</v>
      </c>
      <c r="M15" s="119">
        <v>0.00882226484608206</v>
      </c>
      <c r="N15" s="118">
        <v>293010.847662312</v>
      </c>
      <c r="O15" s="119">
        <v>0.0263063835570594</v>
      </c>
      <c r="P15" s="118">
        <v>300774.113505278</v>
      </c>
      <c r="Q15" s="119">
        <v>0.026494806949648</v>
      </c>
      <c r="R15" s="118">
        <v>296119.081365323</v>
      </c>
      <c r="S15" s="119">
        <v>-0.0154768377029</v>
      </c>
      <c r="T15" s="117">
        <v>69361.7502341353</v>
      </c>
      <c r="U15" s="118">
        <v>66328.22294317</v>
      </c>
      <c r="V15" s="119">
        <v>-0.043734872328415</v>
      </c>
      <c r="W15" s="118">
        <v>67459.6105724958</v>
      </c>
      <c r="X15" s="119">
        <v>0.0170574090352935</v>
      </c>
      <c r="Y15" s="118">
        <v>69073.1027817243</v>
      </c>
      <c r="Z15" s="119">
        <v>0.0239178998445984</v>
      </c>
      <c r="AA15" s="118">
        <v>70036.6851297158</v>
      </c>
      <c r="AB15" s="119">
        <v>0.0139501818969447</v>
      </c>
      <c r="AC15" s="117">
        <v>39900.3817636813</v>
      </c>
      <c r="AD15" s="118">
        <v>37941.473523194</v>
      </c>
      <c r="AE15" s="119">
        <v>-0.0490949748824303</v>
      </c>
      <c r="AF15" s="118">
        <v>34829.7009982283</v>
      </c>
      <c r="AG15" s="119">
        <v>-0.08201506784029949</v>
      </c>
      <c r="AH15" s="118">
        <v>23610.2478032624</v>
      </c>
      <c r="AI15" s="119">
        <v>-0.322123155623318</v>
      </c>
      <c r="AJ15" s="118">
        <v>22366.0617300831</v>
      </c>
      <c r="AK15" s="119">
        <v>-0.0526968663584851</v>
      </c>
      <c r="AL15" t="s" s="114">
        <v>125</v>
      </c>
      <c r="AM15" t="s" s="115">
        <v>125</v>
      </c>
      <c r="AN15" t="s" s="116">
        <v>125</v>
      </c>
      <c r="AO15" t="s" s="115">
        <v>125</v>
      </c>
      <c r="AP15" t="s" s="116">
        <v>125</v>
      </c>
      <c r="AQ15" t="s" s="115">
        <v>125</v>
      </c>
      <c r="AR15" t="s" s="116">
        <v>125</v>
      </c>
      <c r="AS15" t="s" s="115">
        <v>125</v>
      </c>
      <c r="AT15" t="s" s="116">
        <v>125</v>
      </c>
    </row>
    <row r="16" ht="14.4" customHeight="1">
      <c r="A16" t="s" s="96">
        <v>80</v>
      </c>
      <c r="B16" s="117">
        <v>18091.4976086527</v>
      </c>
      <c r="C16" s="118">
        <v>17696.1045949569</v>
      </c>
      <c r="D16" s="119">
        <v>-0.0218551842555443</v>
      </c>
      <c r="E16" s="118">
        <v>16978.9154039344</v>
      </c>
      <c r="F16" s="119">
        <v>-0.0405280827299598</v>
      </c>
      <c r="G16" s="118">
        <v>15421.1499855202</v>
      </c>
      <c r="H16" s="119">
        <v>-0.0917470510544692</v>
      </c>
      <c r="I16" s="118">
        <v>15201.322075207</v>
      </c>
      <c r="J16" s="119">
        <v>-0.0142549622122559</v>
      </c>
      <c r="K16" s="117">
        <v>22912.591848641</v>
      </c>
      <c r="L16" s="118">
        <v>22632.7086046315</v>
      </c>
      <c r="M16" s="119">
        <v>-0.0122152590094725</v>
      </c>
      <c r="N16" s="118">
        <v>22820.8304844934</v>
      </c>
      <c r="O16" s="119">
        <v>0.00831194724185003</v>
      </c>
      <c r="P16" s="118">
        <v>22197.4759126997</v>
      </c>
      <c r="Q16" s="119">
        <v>-0.0273151571857672</v>
      </c>
      <c r="R16" s="118">
        <v>23103.9561377451</v>
      </c>
      <c r="S16" s="119">
        <v>0.0408370856493114</v>
      </c>
      <c r="T16" s="117">
        <v>7108.059340865050</v>
      </c>
      <c r="U16" s="118">
        <v>7909.694416812</v>
      </c>
      <c r="V16" s="119">
        <v>0.112778331961617</v>
      </c>
      <c r="W16" s="118">
        <v>7829.633139009080</v>
      </c>
      <c r="X16" s="119">
        <v>-0.0101219179381626</v>
      </c>
      <c r="Y16" s="118">
        <v>8685.606596519950</v>
      </c>
      <c r="Z16" s="119">
        <v>0.109324848599382</v>
      </c>
      <c r="AA16" s="118">
        <v>9504.809845529109</v>
      </c>
      <c r="AB16" s="119">
        <v>0.09431733292380361</v>
      </c>
      <c r="AC16" t="s" s="114">
        <v>125</v>
      </c>
      <c r="AD16" t="s" s="115">
        <v>125</v>
      </c>
      <c r="AE16" t="s" s="116">
        <v>125</v>
      </c>
      <c r="AF16" t="s" s="115">
        <v>125</v>
      </c>
      <c r="AG16" t="s" s="116">
        <v>125</v>
      </c>
      <c r="AH16" t="s" s="115">
        <v>125</v>
      </c>
      <c r="AI16" t="s" s="116">
        <v>125</v>
      </c>
      <c r="AJ16" t="s" s="115">
        <v>125</v>
      </c>
      <c r="AK16" t="s" s="116">
        <v>125</v>
      </c>
      <c r="AL16" t="s" s="114">
        <v>125</v>
      </c>
      <c r="AM16" t="s" s="115">
        <v>125</v>
      </c>
      <c r="AN16" t="s" s="116">
        <v>125</v>
      </c>
      <c r="AO16" t="s" s="115">
        <v>125</v>
      </c>
      <c r="AP16" t="s" s="116">
        <v>125</v>
      </c>
      <c r="AQ16" t="s" s="115">
        <v>125</v>
      </c>
      <c r="AR16" t="s" s="116">
        <v>125</v>
      </c>
      <c r="AS16" t="s" s="115">
        <v>125</v>
      </c>
      <c r="AT16" t="s" s="116">
        <v>125</v>
      </c>
    </row>
    <row r="17" ht="14.4" customHeight="1">
      <c r="A17" t="s" s="96">
        <v>81</v>
      </c>
      <c r="B17" s="117">
        <v>29563.3800284741</v>
      </c>
      <c r="C17" s="118">
        <v>32233.8849641713</v>
      </c>
      <c r="D17" s="119">
        <v>0.0903315159878577</v>
      </c>
      <c r="E17" s="118">
        <v>29285.3315253332</v>
      </c>
      <c r="F17" s="119">
        <v>-0.0914737222061652</v>
      </c>
      <c r="G17" s="118">
        <v>31354.4389717036</v>
      </c>
      <c r="H17" s="119">
        <v>0.0706533728184191</v>
      </c>
      <c r="I17" s="118">
        <v>32673.8677445004</v>
      </c>
      <c r="J17" s="119">
        <v>0.0420810837657655</v>
      </c>
      <c r="K17" s="117">
        <v>45830.5891386181</v>
      </c>
      <c r="L17" s="118">
        <v>43463.8900605902</v>
      </c>
      <c r="M17" s="119">
        <v>-0.0516401626623122</v>
      </c>
      <c r="N17" s="118">
        <v>42303.0343798298</v>
      </c>
      <c r="O17" s="119">
        <v>-0.0267085085836121</v>
      </c>
      <c r="P17" s="118">
        <v>43254.6055776636</v>
      </c>
      <c r="Q17" s="119">
        <v>0.022494159385587</v>
      </c>
      <c r="R17" s="118">
        <v>43177.1466879855</v>
      </c>
      <c r="S17" s="119">
        <v>-0.00179076629283081</v>
      </c>
      <c r="T17" s="117">
        <v>39580.1017244579</v>
      </c>
      <c r="U17" s="118">
        <v>40474.1265188346</v>
      </c>
      <c r="V17" s="119">
        <v>0.0225877336192968</v>
      </c>
      <c r="W17" s="118">
        <v>45974.9466047972</v>
      </c>
      <c r="X17" s="119">
        <v>0.13590954417269</v>
      </c>
      <c r="Y17" s="118">
        <v>44080.0657693579</v>
      </c>
      <c r="Z17" s="119">
        <v>-0.0412155092147849</v>
      </c>
      <c r="AA17" s="118">
        <v>43539.5930097453</v>
      </c>
      <c r="AB17" s="119">
        <v>-0.0122611604628865</v>
      </c>
      <c r="AC17" t="s" s="114">
        <v>125</v>
      </c>
      <c r="AD17" t="s" s="115">
        <v>125</v>
      </c>
      <c r="AE17" t="s" s="116">
        <v>125</v>
      </c>
      <c r="AF17" t="s" s="115">
        <v>125</v>
      </c>
      <c r="AG17" t="s" s="116">
        <v>125</v>
      </c>
      <c r="AH17" t="s" s="115">
        <v>125</v>
      </c>
      <c r="AI17" t="s" s="116">
        <v>125</v>
      </c>
      <c r="AJ17" t="s" s="115">
        <v>125</v>
      </c>
      <c r="AK17" t="s" s="116">
        <v>125</v>
      </c>
      <c r="AL17" t="s" s="114">
        <v>125</v>
      </c>
      <c r="AM17" t="s" s="115">
        <v>125</v>
      </c>
      <c r="AN17" t="s" s="116">
        <v>125</v>
      </c>
      <c r="AO17" t="s" s="115">
        <v>125</v>
      </c>
      <c r="AP17" t="s" s="116">
        <v>125</v>
      </c>
      <c r="AQ17" t="s" s="115">
        <v>125</v>
      </c>
      <c r="AR17" t="s" s="116">
        <v>125</v>
      </c>
      <c r="AS17" t="s" s="115">
        <v>125</v>
      </c>
      <c r="AT17" t="s" s="116">
        <v>125</v>
      </c>
    </row>
    <row r="18" ht="14.4" customHeight="1">
      <c r="A18" t="s" s="96">
        <v>82</v>
      </c>
      <c r="B18" s="117">
        <v>274110.21497061</v>
      </c>
      <c r="C18" s="118">
        <v>264828.263693107</v>
      </c>
      <c r="D18" s="119">
        <v>-0.0338621137431824</v>
      </c>
      <c r="E18" s="118">
        <v>228575.258273197</v>
      </c>
      <c r="F18" s="119">
        <v>-0.136892508806845</v>
      </c>
      <c r="G18" s="118">
        <v>219579.533389464</v>
      </c>
      <c r="H18" s="119">
        <v>-0.0393556369647913</v>
      </c>
      <c r="I18" s="118">
        <v>217043.473433538</v>
      </c>
      <c r="J18" s="119">
        <v>-0.0115496190231338</v>
      </c>
      <c r="K18" s="117">
        <v>172309.902656371</v>
      </c>
      <c r="L18" s="118">
        <v>171195.265657294</v>
      </c>
      <c r="M18" s="119">
        <v>-0.00646879245994658</v>
      </c>
      <c r="N18" s="118">
        <v>173990.092011291</v>
      </c>
      <c r="O18" s="119">
        <v>0.0163253717517651</v>
      </c>
      <c r="P18" s="118">
        <v>174029.046580083</v>
      </c>
      <c r="Q18" s="119">
        <v>0.000223889580963421</v>
      </c>
      <c r="R18" s="118">
        <v>173774.469480191</v>
      </c>
      <c r="S18" s="119">
        <v>-0.00146284258228846</v>
      </c>
      <c r="T18" s="117">
        <v>196871.839744063</v>
      </c>
      <c r="U18" s="118">
        <v>189953.484480615</v>
      </c>
      <c r="V18" s="119">
        <v>-0.0351414162251078</v>
      </c>
      <c r="W18" s="118">
        <v>187425.996208295</v>
      </c>
      <c r="X18" s="119">
        <v>-0.0133058273673189</v>
      </c>
      <c r="Y18" s="118">
        <v>185428.860561892</v>
      </c>
      <c r="Z18" s="119">
        <v>-0.0106555957380828</v>
      </c>
      <c r="AA18" s="118">
        <v>172839.11163934</v>
      </c>
      <c r="AB18" s="119">
        <v>-0.067895304346918</v>
      </c>
      <c r="AC18" t="s" s="114">
        <v>125</v>
      </c>
      <c r="AD18" t="s" s="115">
        <v>125</v>
      </c>
      <c r="AE18" t="s" s="116">
        <v>125</v>
      </c>
      <c r="AF18" t="s" s="115">
        <v>125</v>
      </c>
      <c r="AG18" t="s" s="116">
        <v>125</v>
      </c>
      <c r="AH18" t="s" s="115">
        <v>125</v>
      </c>
      <c r="AI18" t="s" s="116">
        <v>125</v>
      </c>
      <c r="AJ18" t="s" s="115">
        <v>125</v>
      </c>
      <c r="AK18" t="s" s="116">
        <v>125</v>
      </c>
      <c r="AL18" t="s" s="114">
        <v>125</v>
      </c>
      <c r="AM18" t="s" s="115">
        <v>125</v>
      </c>
      <c r="AN18" t="s" s="116">
        <v>125</v>
      </c>
      <c r="AO18" t="s" s="115">
        <v>125</v>
      </c>
      <c r="AP18" t="s" s="116">
        <v>125</v>
      </c>
      <c r="AQ18" t="s" s="115">
        <v>125</v>
      </c>
      <c r="AR18" t="s" s="116">
        <v>125</v>
      </c>
      <c r="AS18" t="s" s="115">
        <v>125</v>
      </c>
      <c r="AT18" t="s" s="116">
        <v>125</v>
      </c>
    </row>
    <row r="19" ht="14.4" customHeight="1">
      <c r="A19" t="s" s="96">
        <v>83</v>
      </c>
      <c r="B19" t="s" s="114">
        <v>125</v>
      </c>
      <c r="C19" t="s" s="115">
        <v>125</v>
      </c>
      <c r="D19" t="s" s="116">
        <v>125</v>
      </c>
      <c r="E19" t="s" s="115">
        <v>125</v>
      </c>
      <c r="F19" t="s" s="116">
        <v>125</v>
      </c>
      <c r="G19" t="s" s="115">
        <v>125</v>
      </c>
      <c r="H19" t="s" s="116">
        <v>125</v>
      </c>
      <c r="I19" t="s" s="115">
        <v>125</v>
      </c>
      <c r="J19" t="s" s="116">
        <v>125</v>
      </c>
      <c r="K19" s="117">
        <v>184783.939772631</v>
      </c>
      <c r="L19" s="118">
        <v>185173.691171206</v>
      </c>
      <c r="M19" s="119">
        <v>0.00210922766910815</v>
      </c>
      <c r="N19" s="118">
        <v>182028.724031463</v>
      </c>
      <c r="O19" s="119">
        <v>-0.0169838767043593</v>
      </c>
      <c r="P19" s="118">
        <v>180599.51237135</v>
      </c>
      <c r="Q19" s="119">
        <v>-0.007851572150041061</v>
      </c>
      <c r="R19" s="118">
        <v>177816.093189301</v>
      </c>
      <c r="S19" s="119">
        <v>-0.0154121079592159</v>
      </c>
      <c r="T19" s="117">
        <v>93035.965624284407</v>
      </c>
      <c r="U19" s="118">
        <v>91155.4364685477</v>
      </c>
      <c r="V19" s="119">
        <v>-0.0202129267226724</v>
      </c>
      <c r="W19" s="118">
        <v>88930.3103465598</v>
      </c>
      <c r="X19" s="119">
        <v>-0.0244102404441414</v>
      </c>
      <c r="Y19" s="118">
        <v>86622.6968743435</v>
      </c>
      <c r="Z19" s="119">
        <v>-0.0259485597567746</v>
      </c>
      <c r="AA19" s="118">
        <v>90306.696159214</v>
      </c>
      <c r="AB19" s="119">
        <v>0.0425292610112857</v>
      </c>
      <c r="AC19" t="s" s="114">
        <v>125</v>
      </c>
      <c r="AD19" t="s" s="115">
        <v>125</v>
      </c>
      <c r="AE19" t="s" s="116">
        <v>125</v>
      </c>
      <c r="AF19" t="s" s="115">
        <v>125</v>
      </c>
      <c r="AG19" t="s" s="116">
        <v>125</v>
      </c>
      <c r="AH19" t="s" s="115">
        <v>125</v>
      </c>
      <c r="AI19" t="s" s="116">
        <v>125</v>
      </c>
      <c r="AJ19" t="s" s="115">
        <v>125</v>
      </c>
      <c r="AK19" t="s" s="116">
        <v>125</v>
      </c>
      <c r="AL19" t="s" s="114">
        <v>125</v>
      </c>
      <c r="AM19" t="s" s="115">
        <v>125</v>
      </c>
      <c r="AN19" t="s" s="116">
        <v>125</v>
      </c>
      <c r="AO19" t="s" s="115">
        <v>125</v>
      </c>
      <c r="AP19" t="s" s="116">
        <v>125</v>
      </c>
      <c r="AQ19" t="s" s="115">
        <v>125</v>
      </c>
      <c r="AR19" t="s" s="116">
        <v>125</v>
      </c>
      <c r="AS19" t="s" s="115">
        <v>125</v>
      </c>
      <c r="AT19" t="s" s="116">
        <v>125</v>
      </c>
    </row>
    <row r="20" ht="14.4" customHeight="1">
      <c r="A20" t="s" s="96">
        <v>84</v>
      </c>
      <c r="B20" s="117">
        <v>73687.0887223024</v>
      </c>
      <c r="C20" s="118">
        <v>70587.951932208205</v>
      </c>
      <c r="D20" s="119">
        <v>-0.042058070739824</v>
      </c>
      <c r="E20" s="118">
        <v>64654.7725440421</v>
      </c>
      <c r="F20" s="119">
        <v>-0.0840537120819741</v>
      </c>
      <c r="G20" s="118">
        <v>61905.2609791782</v>
      </c>
      <c r="H20" s="119">
        <v>-0.0425260418786719</v>
      </c>
      <c r="I20" s="118">
        <v>61246.4810480636</v>
      </c>
      <c r="J20" s="119">
        <v>-0.0106417438630323</v>
      </c>
      <c r="K20" s="117">
        <v>72135.4237738334</v>
      </c>
      <c r="L20" s="118">
        <v>69150.3398699691</v>
      </c>
      <c r="M20" s="119">
        <v>-0.0413816644818431</v>
      </c>
      <c r="N20" s="118">
        <v>66154.117948801693</v>
      </c>
      <c r="O20" s="119">
        <v>-0.0433290989863755</v>
      </c>
      <c r="P20" s="118">
        <v>64649.1644409551</v>
      </c>
      <c r="Q20" s="119">
        <v>-0.022749203745885</v>
      </c>
      <c r="R20" s="118">
        <v>63864.4329970261</v>
      </c>
      <c r="S20" s="119">
        <v>-0.0121383075978614</v>
      </c>
      <c r="T20" s="117">
        <v>48703.1076806796</v>
      </c>
      <c r="U20" s="118">
        <v>47841.8651993775</v>
      </c>
      <c r="V20" s="119">
        <v>-0.017683522105999</v>
      </c>
      <c r="W20" s="118">
        <v>46619.0055028212</v>
      </c>
      <c r="X20" s="119">
        <v>-0.025560451948521</v>
      </c>
      <c r="Y20" s="118">
        <v>45355.7809731206</v>
      </c>
      <c r="Z20" s="119">
        <v>-0.0270967712862101</v>
      </c>
      <c r="AA20" s="118">
        <v>44300.6088540775</v>
      </c>
      <c r="AB20" s="119">
        <v>-0.0232643358002912</v>
      </c>
      <c r="AC20" t="s" s="114">
        <v>125</v>
      </c>
      <c r="AD20" t="s" s="115">
        <v>125</v>
      </c>
      <c r="AE20" t="s" s="116">
        <v>125</v>
      </c>
      <c r="AF20" t="s" s="115">
        <v>125</v>
      </c>
      <c r="AG20" t="s" s="116">
        <v>125</v>
      </c>
      <c r="AH20" t="s" s="115">
        <v>125</v>
      </c>
      <c r="AI20" t="s" s="116">
        <v>125</v>
      </c>
      <c r="AJ20" t="s" s="115">
        <v>125</v>
      </c>
      <c r="AK20" t="s" s="116">
        <v>125</v>
      </c>
      <c r="AL20" t="s" s="114">
        <v>125</v>
      </c>
      <c r="AM20" t="s" s="115">
        <v>125</v>
      </c>
      <c r="AN20" t="s" s="116">
        <v>125</v>
      </c>
      <c r="AO20" t="s" s="115">
        <v>125</v>
      </c>
      <c r="AP20" t="s" s="116">
        <v>125</v>
      </c>
      <c r="AQ20" t="s" s="115">
        <v>125</v>
      </c>
      <c r="AR20" t="s" s="116">
        <v>125</v>
      </c>
      <c r="AS20" t="s" s="115">
        <v>125</v>
      </c>
      <c r="AT20" t="s" s="116">
        <v>125</v>
      </c>
    </row>
    <row r="21" ht="14.4" customHeight="1">
      <c r="A21" t="s" s="96">
        <v>85</v>
      </c>
      <c r="B21" s="117">
        <v>67052.474376829894</v>
      </c>
      <c r="C21" s="118">
        <v>65351.6255216513</v>
      </c>
      <c r="D21" s="119">
        <v>-0.0253659372153798</v>
      </c>
      <c r="E21" s="118">
        <v>60177.1827253657</v>
      </c>
      <c r="F21" s="119">
        <v>-0.0791784864566422</v>
      </c>
      <c r="G21" s="118">
        <v>57529.3076645217</v>
      </c>
      <c r="H21" s="119">
        <v>-0.0440013131377096</v>
      </c>
      <c r="I21" s="118">
        <v>59343.4667875003</v>
      </c>
      <c r="J21" s="119">
        <v>0.0315345203449648</v>
      </c>
      <c r="K21" s="117">
        <v>91037.4436082644</v>
      </c>
      <c r="L21" s="118">
        <v>90559.083578235106</v>
      </c>
      <c r="M21" s="119">
        <v>-0.00525454154982385</v>
      </c>
      <c r="N21" s="118">
        <v>86499.6097373232</v>
      </c>
      <c r="O21" s="119">
        <v>-0.0448267990411452</v>
      </c>
      <c r="P21" s="118">
        <v>75735.879246577693</v>
      </c>
      <c r="Q21" s="119">
        <v>-0.124436752066653</v>
      </c>
      <c r="R21" s="118">
        <v>82401.929974510305</v>
      </c>
      <c r="S21" s="119">
        <v>0.0880170771666835</v>
      </c>
      <c r="T21" s="117">
        <v>19130.8743784381</v>
      </c>
      <c r="U21" s="118">
        <v>18545.5906778608</v>
      </c>
      <c r="V21" s="119">
        <v>-0.0305936722493465</v>
      </c>
      <c r="W21" s="118">
        <v>16459.260023871</v>
      </c>
      <c r="X21" s="119">
        <v>-0.112497395754583</v>
      </c>
      <c r="Y21" s="118">
        <v>16332.51790438</v>
      </c>
      <c r="Z21" s="119">
        <v>-0.00770035343673836</v>
      </c>
      <c r="AA21" s="118">
        <v>15955.5336841261</v>
      </c>
      <c r="AB21" s="119">
        <v>-0.023081818887999</v>
      </c>
      <c r="AC21" t="s" s="114">
        <v>125</v>
      </c>
      <c r="AD21" t="s" s="115">
        <v>125</v>
      </c>
      <c r="AE21" t="s" s="116">
        <v>125</v>
      </c>
      <c r="AF21" t="s" s="115">
        <v>125</v>
      </c>
      <c r="AG21" t="s" s="116">
        <v>125</v>
      </c>
      <c r="AH21" s="118">
        <v>745.997907884782</v>
      </c>
      <c r="AI21" t="s" s="116">
        <v>125</v>
      </c>
      <c r="AJ21" s="118">
        <v>772.235292500597</v>
      </c>
      <c r="AK21" s="119">
        <v>0.0351708554923553</v>
      </c>
      <c r="AL21" t="s" s="114">
        <v>125</v>
      </c>
      <c r="AM21" t="s" s="115">
        <v>125</v>
      </c>
      <c r="AN21" t="s" s="116">
        <v>125</v>
      </c>
      <c r="AO21" t="s" s="115">
        <v>125</v>
      </c>
      <c r="AP21" t="s" s="116">
        <v>125</v>
      </c>
      <c r="AQ21" t="s" s="115">
        <v>125</v>
      </c>
      <c r="AR21" t="s" s="116">
        <v>125</v>
      </c>
      <c r="AS21" t="s" s="115">
        <v>125</v>
      </c>
      <c r="AT21" t="s" s="116">
        <v>125</v>
      </c>
    </row>
    <row r="22" ht="14.4" customHeight="1">
      <c r="A22" t="s" s="96">
        <v>86</v>
      </c>
      <c r="B22" s="117">
        <v>67437.9446313892</v>
      </c>
      <c r="C22" s="118">
        <v>67842.8726465455</v>
      </c>
      <c r="D22" s="119">
        <v>0.00600445368508207</v>
      </c>
      <c r="E22" s="118">
        <v>59152.6481735823</v>
      </c>
      <c r="F22" s="119">
        <v>-0.128093403683514</v>
      </c>
      <c r="G22" s="118">
        <v>61054.8442980324</v>
      </c>
      <c r="H22" s="119">
        <v>0.0321574127817268</v>
      </c>
      <c r="I22" s="118">
        <v>65774.9002523042</v>
      </c>
      <c r="J22" s="119">
        <v>0.0773084594439615</v>
      </c>
      <c r="K22" s="117">
        <v>107606.048496444</v>
      </c>
      <c r="L22" s="118">
        <v>108120.291984097</v>
      </c>
      <c r="M22" s="119">
        <v>0.00477894593137496</v>
      </c>
      <c r="N22" s="118">
        <v>108322.999026618</v>
      </c>
      <c r="O22" s="119">
        <v>0.0018748288485102</v>
      </c>
      <c r="P22" s="118">
        <v>107206.245867321</v>
      </c>
      <c r="Q22" s="119">
        <v>-0.0103094741590647</v>
      </c>
      <c r="R22" s="118">
        <v>106023.254089332</v>
      </c>
      <c r="S22" s="119">
        <v>-0.0110347281393809</v>
      </c>
      <c r="T22" s="117">
        <v>46905.765167032</v>
      </c>
      <c r="U22" s="118">
        <v>51522.7198691739</v>
      </c>
      <c r="V22" s="119">
        <v>0.0984304314341935</v>
      </c>
      <c r="W22" s="118">
        <v>53021.2859909203</v>
      </c>
      <c r="X22" s="119">
        <v>0.0290855398463343</v>
      </c>
      <c r="Y22" s="118">
        <v>51037.7865990678</v>
      </c>
      <c r="Z22" s="119">
        <v>-0.0374094923346837</v>
      </c>
      <c r="AA22" s="118">
        <v>50897.1996636483</v>
      </c>
      <c r="AB22" s="119">
        <v>-0.00275456568138333</v>
      </c>
      <c r="AC22" t="s" s="114">
        <v>125</v>
      </c>
      <c r="AD22" t="s" s="115">
        <v>125</v>
      </c>
      <c r="AE22" t="s" s="116">
        <v>125</v>
      </c>
      <c r="AF22" t="s" s="115">
        <v>125</v>
      </c>
      <c r="AG22" t="s" s="116">
        <v>125</v>
      </c>
      <c r="AH22" t="s" s="115">
        <v>125</v>
      </c>
      <c r="AI22" t="s" s="116">
        <v>125</v>
      </c>
      <c r="AJ22" t="s" s="115">
        <v>125</v>
      </c>
      <c r="AK22" t="s" s="116">
        <v>125</v>
      </c>
      <c r="AL22" t="s" s="114">
        <v>125</v>
      </c>
      <c r="AM22" t="s" s="115">
        <v>125</v>
      </c>
      <c r="AN22" t="s" s="116">
        <v>125</v>
      </c>
      <c r="AO22" t="s" s="115">
        <v>125</v>
      </c>
      <c r="AP22" t="s" s="116">
        <v>125</v>
      </c>
      <c r="AQ22" t="s" s="115">
        <v>125</v>
      </c>
      <c r="AR22" t="s" s="116">
        <v>125</v>
      </c>
      <c r="AS22" t="s" s="115">
        <v>125</v>
      </c>
      <c r="AT22" t="s" s="116">
        <v>125</v>
      </c>
    </row>
    <row r="23" ht="14.4" customHeight="1">
      <c r="A23" t="s" s="96">
        <v>87</v>
      </c>
      <c r="B23" s="117">
        <v>51653.3643778393</v>
      </c>
      <c r="C23" s="118">
        <v>52929.0728195882</v>
      </c>
      <c r="D23" s="119">
        <v>0.0246974898366199</v>
      </c>
      <c r="E23" s="118">
        <v>44616.5194667692</v>
      </c>
      <c r="F23" s="119">
        <v>-0.157050802328483</v>
      </c>
      <c r="G23" s="118">
        <v>44402.202327452</v>
      </c>
      <c r="H23" s="119">
        <v>-0.00480353783483278</v>
      </c>
      <c r="I23" s="118">
        <v>41146.9799297198</v>
      </c>
      <c r="J23" s="119">
        <v>-0.0733121833400506</v>
      </c>
      <c r="K23" s="117">
        <v>134964.693898837</v>
      </c>
      <c r="L23" s="118">
        <v>134906.079538574</v>
      </c>
      <c r="M23" s="119">
        <v>-0.000434294025866921</v>
      </c>
      <c r="N23" s="118">
        <v>134599.61756692</v>
      </c>
      <c r="O23" s="119">
        <v>-0.0022716690952862</v>
      </c>
      <c r="P23" s="118">
        <v>126516.069692567</v>
      </c>
      <c r="Q23" s="119">
        <v>-0.0600562469676723</v>
      </c>
      <c r="R23" s="118">
        <v>129540.085042437</v>
      </c>
      <c r="S23" s="119">
        <v>0.0239022233082222</v>
      </c>
      <c r="T23" s="117">
        <v>25041.0457151965</v>
      </c>
      <c r="U23" s="118">
        <v>25097.1002208394</v>
      </c>
      <c r="V23" s="119">
        <v>0.0022385049841922</v>
      </c>
      <c r="W23" s="118">
        <v>24886.1347218494</v>
      </c>
      <c r="X23" s="119">
        <v>-0.008405971093614739</v>
      </c>
      <c r="Y23" s="118">
        <v>25856.0787596795</v>
      </c>
      <c r="Z23" s="119">
        <v>0.0389752787514419</v>
      </c>
      <c r="AA23" s="118">
        <v>24147.7205784122</v>
      </c>
      <c r="AB23" s="119">
        <v>-0.06607181998266951</v>
      </c>
      <c r="AC23" t="s" s="114">
        <v>125</v>
      </c>
      <c r="AD23" t="s" s="115">
        <v>125</v>
      </c>
      <c r="AE23" t="s" s="116">
        <v>125</v>
      </c>
      <c r="AF23" t="s" s="115">
        <v>125</v>
      </c>
      <c r="AG23" t="s" s="116">
        <v>125</v>
      </c>
      <c r="AH23" t="s" s="115">
        <v>125</v>
      </c>
      <c r="AI23" t="s" s="116">
        <v>125</v>
      </c>
      <c r="AJ23" t="s" s="115">
        <v>125</v>
      </c>
      <c r="AK23" t="s" s="116">
        <v>125</v>
      </c>
      <c r="AL23" t="s" s="114">
        <v>125</v>
      </c>
      <c r="AM23" t="s" s="115">
        <v>125</v>
      </c>
      <c r="AN23" t="s" s="116">
        <v>125</v>
      </c>
      <c r="AO23" t="s" s="115">
        <v>125</v>
      </c>
      <c r="AP23" t="s" s="116">
        <v>125</v>
      </c>
      <c r="AQ23" t="s" s="115">
        <v>125</v>
      </c>
      <c r="AR23" t="s" s="116">
        <v>125</v>
      </c>
      <c r="AS23" t="s" s="115">
        <v>125</v>
      </c>
      <c r="AT23" t="s" s="116">
        <v>125</v>
      </c>
    </row>
    <row r="24" ht="14.4" customHeight="1">
      <c r="A24" t="s" s="96">
        <v>88</v>
      </c>
      <c r="B24" s="117">
        <v>14100.9007525424</v>
      </c>
      <c r="C24" s="118">
        <v>14249.1389998939</v>
      </c>
      <c r="D24" s="119">
        <v>0.0105126792928303</v>
      </c>
      <c r="E24" s="118">
        <v>12688.6802847506</v>
      </c>
      <c r="F24" s="119">
        <v>-0.109512491607736</v>
      </c>
      <c r="G24" s="118">
        <v>12455.4607789551</v>
      </c>
      <c r="H24" s="119">
        <v>-0.018380123114596</v>
      </c>
      <c r="I24" s="118">
        <v>13772.1684588298</v>
      </c>
      <c r="J24" s="119">
        <v>0.105713285380769</v>
      </c>
      <c r="K24" s="117">
        <v>29465.1254468051</v>
      </c>
      <c r="L24" s="118">
        <v>28754.0447374234</v>
      </c>
      <c r="M24" s="119">
        <v>-0.0241329605287247</v>
      </c>
      <c r="N24" s="118">
        <v>29255.4373992013</v>
      </c>
      <c r="O24" s="119">
        <v>0.0174372915656384</v>
      </c>
      <c r="P24" s="118">
        <v>27096.8503894948</v>
      </c>
      <c r="Q24" s="119">
        <v>-0.07378413045929789</v>
      </c>
      <c r="R24" s="118">
        <v>27413.3365591575</v>
      </c>
      <c r="S24" s="119">
        <v>0.0116798138939929</v>
      </c>
      <c r="T24" s="117">
        <v>23858.064667043</v>
      </c>
      <c r="U24" s="118">
        <v>23353.5292827079</v>
      </c>
      <c r="V24" s="119">
        <v>-0.0211473726547533</v>
      </c>
      <c r="W24" s="118">
        <v>22782.4854335894</v>
      </c>
      <c r="X24" s="119">
        <v>-0.0244521434942712</v>
      </c>
      <c r="Y24" s="118">
        <v>23706.4537488969</v>
      </c>
      <c r="Z24" s="119">
        <v>0.0405560805909797</v>
      </c>
      <c r="AA24" s="118">
        <v>25663.8958276974</v>
      </c>
      <c r="AB24" s="119">
        <v>0.08257000813086909</v>
      </c>
      <c r="AC24" t="s" s="114">
        <v>125</v>
      </c>
      <c r="AD24" t="s" s="115">
        <v>125</v>
      </c>
      <c r="AE24" t="s" s="116">
        <v>125</v>
      </c>
      <c r="AF24" t="s" s="115">
        <v>125</v>
      </c>
      <c r="AG24" t="s" s="116">
        <v>125</v>
      </c>
      <c r="AH24" t="s" s="115">
        <v>125</v>
      </c>
      <c r="AI24" t="s" s="116">
        <v>125</v>
      </c>
      <c r="AJ24" t="s" s="115">
        <v>125</v>
      </c>
      <c r="AK24" t="s" s="116">
        <v>125</v>
      </c>
      <c r="AL24" t="s" s="114">
        <v>125</v>
      </c>
      <c r="AM24" t="s" s="115">
        <v>125</v>
      </c>
      <c r="AN24" t="s" s="116">
        <v>125</v>
      </c>
      <c r="AO24" t="s" s="115">
        <v>125</v>
      </c>
      <c r="AP24" t="s" s="116">
        <v>125</v>
      </c>
      <c r="AQ24" t="s" s="115">
        <v>125</v>
      </c>
      <c r="AR24" t="s" s="116">
        <v>125</v>
      </c>
      <c r="AS24" t="s" s="115">
        <v>125</v>
      </c>
      <c r="AT24" t="s" s="116">
        <v>125</v>
      </c>
    </row>
    <row r="25" ht="14.4" customHeight="1">
      <c r="A25" t="s" s="96">
        <v>89</v>
      </c>
      <c r="B25" s="117">
        <v>106775.422568606</v>
      </c>
      <c r="C25" s="118">
        <v>105333.642171417</v>
      </c>
      <c r="D25" s="119">
        <v>-0.0135029238237158</v>
      </c>
      <c r="E25" s="118">
        <v>98517.8844057887</v>
      </c>
      <c r="F25" s="119">
        <v>-0.06470637134654959</v>
      </c>
      <c r="G25" s="118">
        <v>86723.058106883007</v>
      </c>
      <c r="H25" s="119">
        <v>-0.119722691672139</v>
      </c>
      <c r="I25" s="118">
        <v>86064.949499855895</v>
      </c>
      <c r="J25" s="119">
        <v>-0.00758862315736164</v>
      </c>
      <c r="K25" s="117">
        <v>174561.653530058</v>
      </c>
      <c r="L25" s="118">
        <v>170701.433211054</v>
      </c>
      <c r="M25" s="119">
        <v>-0.0221137932698323</v>
      </c>
      <c r="N25" s="118">
        <v>177220.38561417</v>
      </c>
      <c r="O25" s="119">
        <v>0.0381892072051653</v>
      </c>
      <c r="P25" s="118">
        <v>167822.886278078</v>
      </c>
      <c r="Q25" s="119">
        <v>-0.0530271915588283</v>
      </c>
      <c r="R25" s="118">
        <v>169325.54236158</v>
      </c>
      <c r="S25" s="119">
        <v>0.008953821000389439</v>
      </c>
      <c r="T25" s="117">
        <v>53316.7971565299</v>
      </c>
      <c r="U25" s="118">
        <v>52897.5851183559</v>
      </c>
      <c r="V25" s="119">
        <v>-0.0078626635606639</v>
      </c>
      <c r="W25" s="118">
        <v>54927.9293311492</v>
      </c>
      <c r="X25" s="119">
        <v>0.0383825501343864</v>
      </c>
      <c r="Y25" s="118">
        <v>56756.2950144957</v>
      </c>
      <c r="Z25" s="119">
        <v>0.0332866304193573</v>
      </c>
      <c r="AA25" s="118">
        <v>52879.6357782861</v>
      </c>
      <c r="AB25" s="119">
        <v>-0.0683035993667233</v>
      </c>
      <c r="AC25" t="s" s="114">
        <v>125</v>
      </c>
      <c r="AD25" t="s" s="115">
        <v>125</v>
      </c>
      <c r="AE25" t="s" s="116">
        <v>125</v>
      </c>
      <c r="AF25" t="s" s="115">
        <v>125</v>
      </c>
      <c r="AG25" t="s" s="116">
        <v>125</v>
      </c>
      <c r="AH25" t="s" s="115">
        <v>125</v>
      </c>
      <c r="AI25" t="s" s="116">
        <v>125</v>
      </c>
      <c r="AJ25" t="s" s="115">
        <v>125</v>
      </c>
      <c r="AK25" t="s" s="116">
        <v>125</v>
      </c>
      <c r="AL25" t="s" s="114">
        <v>125</v>
      </c>
      <c r="AM25" t="s" s="115">
        <v>125</v>
      </c>
      <c r="AN25" t="s" s="116">
        <v>125</v>
      </c>
      <c r="AO25" t="s" s="115">
        <v>125</v>
      </c>
      <c r="AP25" t="s" s="116">
        <v>125</v>
      </c>
      <c r="AQ25" t="s" s="115">
        <v>125</v>
      </c>
      <c r="AR25" t="s" s="116">
        <v>125</v>
      </c>
      <c r="AS25" t="s" s="115">
        <v>125</v>
      </c>
      <c r="AT25" t="s" s="116">
        <v>125</v>
      </c>
    </row>
    <row r="26" ht="14.4" customHeight="1">
      <c r="A26" t="s" s="96">
        <v>90</v>
      </c>
      <c r="B26" s="117">
        <v>74329.9900900003</v>
      </c>
      <c r="C26" s="118">
        <v>71541.0891236513</v>
      </c>
      <c r="D26" s="119">
        <v>-0.0375205346182891</v>
      </c>
      <c r="E26" s="118">
        <v>62193.144332246</v>
      </c>
      <c r="F26" s="119">
        <v>-0.130665396709971</v>
      </c>
      <c r="G26" s="118">
        <v>57356.5437369012</v>
      </c>
      <c r="H26" s="119">
        <v>-0.07776742352029931</v>
      </c>
      <c r="I26" s="118">
        <v>53992.8036503401</v>
      </c>
      <c r="J26" s="119">
        <v>-0.0586461433588261</v>
      </c>
      <c r="K26" s="117">
        <v>116766.866018193</v>
      </c>
      <c r="L26" s="118">
        <v>115058.722598538</v>
      </c>
      <c r="M26" s="119">
        <v>-0.0146286654588216</v>
      </c>
      <c r="N26" s="118">
        <v>112797.106988979</v>
      </c>
      <c r="O26" s="119">
        <v>-0.0196561856283647</v>
      </c>
      <c r="P26" s="118">
        <v>108892.177817807</v>
      </c>
      <c r="Q26" s="119">
        <v>-0.0346190542950114</v>
      </c>
      <c r="R26" s="118">
        <v>106684.656926818</v>
      </c>
      <c r="S26" s="119">
        <v>-0.0202725387188275</v>
      </c>
      <c r="T26" s="117">
        <v>267651.123544722</v>
      </c>
      <c r="U26" s="118">
        <v>266533.938927997</v>
      </c>
      <c r="V26" s="119">
        <v>-0.00417403297968333</v>
      </c>
      <c r="W26" s="118">
        <v>262728.222970426</v>
      </c>
      <c r="X26" s="119">
        <v>-0.0142785416854504</v>
      </c>
      <c r="Y26" s="118">
        <v>253911.119545223</v>
      </c>
      <c r="Z26" s="119">
        <v>-0.0335597878504126</v>
      </c>
      <c r="AA26" s="118">
        <v>264514.122563288</v>
      </c>
      <c r="AB26" s="119">
        <v>0.0417587187085617</v>
      </c>
      <c r="AC26" t="s" s="114">
        <v>125</v>
      </c>
      <c r="AD26" t="s" s="115">
        <v>125</v>
      </c>
      <c r="AE26" t="s" s="116">
        <v>125</v>
      </c>
      <c r="AF26" t="s" s="115">
        <v>125</v>
      </c>
      <c r="AG26" t="s" s="116">
        <v>125</v>
      </c>
      <c r="AH26" t="s" s="115">
        <v>125</v>
      </c>
      <c r="AI26" t="s" s="116">
        <v>125</v>
      </c>
      <c r="AJ26" t="s" s="115">
        <v>125</v>
      </c>
      <c r="AK26" t="s" s="116">
        <v>125</v>
      </c>
      <c r="AL26" s="117">
        <v>2084.083836930840</v>
      </c>
      <c r="AM26" s="118">
        <v>2485.211525438970</v>
      </c>
      <c r="AN26" s="119">
        <v>0.192471954054809</v>
      </c>
      <c r="AO26" s="118">
        <v>1520.419122893390</v>
      </c>
      <c r="AP26" s="119">
        <v>-0.388213394582244</v>
      </c>
      <c r="AQ26" s="118">
        <v>1375.252809929860</v>
      </c>
      <c r="AR26" s="119">
        <v>-0.09547782632940741</v>
      </c>
      <c r="AS26" s="118">
        <v>1169.017400119410</v>
      </c>
      <c r="AT26" s="119">
        <v>-0.149961816708426</v>
      </c>
    </row>
    <row r="27" ht="14.4" customHeight="1">
      <c r="A27" t="s" s="96">
        <v>91</v>
      </c>
      <c r="B27" s="117">
        <v>128061.160376046</v>
      </c>
      <c r="C27" s="118">
        <v>126480.618988952</v>
      </c>
      <c r="D27" s="119">
        <v>-0.0123420823491911</v>
      </c>
      <c r="E27" s="118">
        <v>113060.989457202</v>
      </c>
      <c r="F27" s="119">
        <v>-0.106100283498153</v>
      </c>
      <c r="G27" s="118">
        <v>104500.447631998</v>
      </c>
      <c r="H27" s="119">
        <v>-0.07571614105185411</v>
      </c>
      <c r="I27" s="118">
        <v>101548.784717671</v>
      </c>
      <c r="J27" s="119">
        <v>-0.0282454571364287</v>
      </c>
      <c r="K27" s="117">
        <v>266707.23890716</v>
      </c>
      <c r="L27" s="118">
        <v>261926.26620863</v>
      </c>
      <c r="M27" s="119">
        <v>-0.0179259202641847</v>
      </c>
      <c r="N27" s="118">
        <v>252070.155802724</v>
      </c>
      <c r="O27" s="119">
        <v>-0.0376293319053944</v>
      </c>
      <c r="P27" s="118">
        <v>244839.199456552</v>
      </c>
      <c r="Q27" s="119">
        <v>-0.0286862850667317</v>
      </c>
      <c r="R27" s="118">
        <v>241192.418621683</v>
      </c>
      <c r="S27" s="119">
        <v>-0.0148945954853776</v>
      </c>
      <c r="T27" s="117">
        <v>57672.1355440469</v>
      </c>
      <c r="U27" s="118">
        <v>54936.627677139</v>
      </c>
      <c r="V27" s="119">
        <v>-0.0474320543378989</v>
      </c>
      <c r="W27" s="118">
        <v>51171.5084584962</v>
      </c>
      <c r="X27" s="119">
        <v>-0.0685356815269086</v>
      </c>
      <c r="Y27" s="118">
        <v>52402.6356394618</v>
      </c>
      <c r="Z27" s="119">
        <v>0.0240588409068316</v>
      </c>
      <c r="AA27" s="118">
        <v>50048.4617245419</v>
      </c>
      <c r="AB27" s="119">
        <v>-0.0449247234646161</v>
      </c>
      <c r="AC27" s="117">
        <v>39898.310847373</v>
      </c>
      <c r="AD27" s="118">
        <v>37939.16383458</v>
      </c>
      <c r="AE27" s="119">
        <v>-0.0491035076719796</v>
      </c>
      <c r="AF27" s="118">
        <v>33254.3544758527</v>
      </c>
      <c r="AG27" s="119">
        <v>-0.123482145762456</v>
      </c>
      <c r="AH27" s="118">
        <v>24907.7318337874</v>
      </c>
      <c r="AI27" s="119">
        <v>-0.250993374360223</v>
      </c>
      <c r="AJ27" s="118">
        <v>24404.3558970843</v>
      </c>
      <c r="AK27" s="119">
        <v>-0.0202096256721518</v>
      </c>
      <c r="AL27" t="s" s="114">
        <v>125</v>
      </c>
      <c r="AM27" t="s" s="115">
        <v>125</v>
      </c>
      <c r="AN27" t="s" s="116">
        <v>125</v>
      </c>
      <c r="AO27" t="s" s="115">
        <v>125</v>
      </c>
      <c r="AP27" t="s" s="116">
        <v>125</v>
      </c>
      <c r="AQ27" t="s" s="115">
        <v>125</v>
      </c>
      <c r="AR27" t="s" s="116">
        <v>125</v>
      </c>
      <c r="AS27" t="s" s="115">
        <v>125</v>
      </c>
      <c r="AT27" t="s" s="116">
        <v>125</v>
      </c>
    </row>
    <row r="28" ht="14.4" customHeight="1">
      <c r="A28" t="s" s="96">
        <v>92</v>
      </c>
      <c r="B28" s="117">
        <v>104928.784878027</v>
      </c>
      <c r="C28" s="118">
        <v>103305.387232998</v>
      </c>
      <c r="D28" s="119">
        <v>-0.0154714232792821</v>
      </c>
      <c r="E28" s="118">
        <v>94973.101422944106</v>
      </c>
      <c r="F28" s="119">
        <v>-0.08065683729795591</v>
      </c>
      <c r="G28" s="118">
        <v>92550.7253394132</v>
      </c>
      <c r="H28" s="119">
        <v>-0.0255059174359622</v>
      </c>
      <c r="I28" s="118">
        <v>90879.911396179406</v>
      </c>
      <c r="J28" s="119">
        <v>-0.0180529535247446</v>
      </c>
      <c r="K28" s="117">
        <v>115494.468132968</v>
      </c>
      <c r="L28" s="118">
        <v>115098.959598159</v>
      </c>
      <c r="M28" s="119">
        <v>-0.0034244803340171</v>
      </c>
      <c r="N28" s="118">
        <v>111547.920119056</v>
      </c>
      <c r="O28" s="119">
        <v>-0.0308520554095346</v>
      </c>
      <c r="P28" s="118">
        <v>107464.185027917</v>
      </c>
      <c r="Q28" s="119">
        <v>-0.0366096928278026</v>
      </c>
      <c r="R28" s="118">
        <v>105156.137157835</v>
      </c>
      <c r="S28" s="119">
        <v>-0.0214773681993055</v>
      </c>
      <c r="T28" s="117">
        <v>59587.4989160747</v>
      </c>
      <c r="U28" s="118">
        <v>58798.4447914212</v>
      </c>
      <c r="V28" s="119">
        <v>-0.0132419406588085</v>
      </c>
      <c r="W28" s="118">
        <v>57792.0050332699</v>
      </c>
      <c r="X28" s="119">
        <v>-0.0171167751412737</v>
      </c>
      <c r="Y28" s="118">
        <v>55553.0679260355</v>
      </c>
      <c r="Z28" s="119">
        <v>-0.0387412948546345</v>
      </c>
      <c r="AA28" s="118">
        <v>53550.8279220262</v>
      </c>
      <c r="AB28" s="119">
        <v>-0.0360419339337847</v>
      </c>
      <c r="AC28" t="s" s="114">
        <v>125</v>
      </c>
      <c r="AD28" t="s" s="115">
        <v>125</v>
      </c>
      <c r="AE28" t="s" s="116">
        <v>125</v>
      </c>
      <c r="AF28" t="s" s="115">
        <v>125</v>
      </c>
      <c r="AG28" t="s" s="116">
        <v>125</v>
      </c>
      <c r="AH28" t="s" s="115">
        <v>125</v>
      </c>
      <c r="AI28" t="s" s="116">
        <v>125</v>
      </c>
      <c r="AJ28" t="s" s="115">
        <v>125</v>
      </c>
      <c r="AK28" t="s" s="116">
        <v>125</v>
      </c>
      <c r="AL28" t="s" s="114">
        <v>125</v>
      </c>
      <c r="AM28" s="118">
        <v>562.596130479719</v>
      </c>
      <c r="AN28" t="s" s="116">
        <v>125</v>
      </c>
      <c r="AO28" t="s" s="115">
        <v>125</v>
      </c>
      <c r="AP28" t="s" s="116">
        <v>125</v>
      </c>
      <c r="AQ28" t="s" s="115">
        <v>125</v>
      </c>
      <c r="AR28" t="s" s="116">
        <v>125</v>
      </c>
      <c r="AS28" t="s" s="115">
        <v>125</v>
      </c>
      <c r="AT28" t="s" s="116">
        <v>125</v>
      </c>
    </row>
    <row r="29" ht="14.4" customHeight="1">
      <c r="A29" t="s" s="96">
        <v>93</v>
      </c>
      <c r="B29" s="117">
        <v>62620.0687522424</v>
      </c>
      <c r="C29" s="118">
        <v>65175.5763246516</v>
      </c>
      <c r="D29" s="119">
        <v>0.0408097216009153</v>
      </c>
      <c r="E29" s="118">
        <v>58423.3682289974</v>
      </c>
      <c r="F29" s="119">
        <v>-0.103600282136674</v>
      </c>
      <c r="G29" s="118">
        <v>52514.8074062193</v>
      </c>
      <c r="H29" s="119">
        <v>-0.101133519033321</v>
      </c>
      <c r="I29" s="118">
        <v>47427.27939012</v>
      </c>
      <c r="J29" s="119">
        <v>-0.09687797151659749</v>
      </c>
      <c r="K29" s="117">
        <v>73196.080363927395</v>
      </c>
      <c r="L29" s="118">
        <v>72037.0055869073</v>
      </c>
      <c r="M29" s="119">
        <v>-0.0158352028039915</v>
      </c>
      <c r="N29" s="118">
        <v>71857.8808951323</v>
      </c>
      <c r="O29" s="119">
        <v>-0.00248656493028365</v>
      </c>
      <c r="P29" s="118">
        <v>70726.571954902305</v>
      </c>
      <c r="Q29" s="119">
        <v>-0.0157437002891996</v>
      </c>
      <c r="R29" s="118">
        <v>68424.226394798694</v>
      </c>
      <c r="S29" s="119">
        <v>-0.0325527661876737</v>
      </c>
      <c r="T29" s="117">
        <v>16133.9210518619</v>
      </c>
      <c r="U29" s="118">
        <v>14607.4713637877</v>
      </c>
      <c r="V29" s="119">
        <v>-0.0946112035113794</v>
      </c>
      <c r="W29" s="118">
        <v>14844.4277272163</v>
      </c>
      <c r="X29" s="119">
        <v>0.0162215867159656</v>
      </c>
      <c r="Y29" s="118">
        <v>14119.5145699951</v>
      </c>
      <c r="Z29" s="119">
        <v>-0.0488340251670405</v>
      </c>
      <c r="AA29" s="118">
        <v>12207.2824330376</v>
      </c>
      <c r="AB29" s="119">
        <v>-0.135431861164768</v>
      </c>
      <c r="AC29" t="s" s="114">
        <v>125</v>
      </c>
      <c r="AD29" t="s" s="115">
        <v>125</v>
      </c>
      <c r="AE29" t="s" s="116">
        <v>125</v>
      </c>
      <c r="AF29" t="s" s="115">
        <v>125</v>
      </c>
      <c r="AG29" t="s" s="116">
        <v>125</v>
      </c>
      <c r="AH29" t="s" s="115">
        <v>125</v>
      </c>
      <c r="AI29" t="s" s="116">
        <v>125</v>
      </c>
      <c r="AJ29" t="s" s="115">
        <v>125</v>
      </c>
      <c r="AK29" t="s" s="116">
        <v>125</v>
      </c>
      <c r="AL29" t="s" s="114">
        <v>125</v>
      </c>
      <c r="AM29" t="s" s="115">
        <v>125</v>
      </c>
      <c r="AN29" t="s" s="116">
        <v>125</v>
      </c>
      <c r="AO29" t="s" s="115">
        <v>125</v>
      </c>
      <c r="AP29" t="s" s="116">
        <v>125</v>
      </c>
      <c r="AQ29" t="s" s="115">
        <v>125</v>
      </c>
      <c r="AR29" t="s" s="116">
        <v>125</v>
      </c>
      <c r="AS29" t="s" s="115">
        <v>125</v>
      </c>
      <c r="AT29" t="s" s="116">
        <v>125</v>
      </c>
    </row>
    <row r="30" ht="14.4" customHeight="1">
      <c r="A30" t="s" s="96">
        <v>94</v>
      </c>
      <c r="B30" s="117">
        <v>73261.2665396566</v>
      </c>
      <c r="C30" s="118">
        <v>69857.2708443525</v>
      </c>
      <c r="D30" s="119">
        <v>-0.0464637844264063</v>
      </c>
      <c r="E30" s="118">
        <v>62759.4077639237</v>
      </c>
      <c r="F30" s="119">
        <v>-0.101605215815593</v>
      </c>
      <c r="G30" s="118">
        <v>60132.8326201076</v>
      </c>
      <c r="H30" s="119">
        <v>-0.0418514966504506</v>
      </c>
      <c r="I30" s="118">
        <v>58349.3580077173</v>
      </c>
      <c r="J30" s="119">
        <v>-0.0296589156818459</v>
      </c>
      <c r="K30" s="117">
        <v>128890.030212284</v>
      </c>
      <c r="L30" s="118">
        <v>125881.219009582</v>
      </c>
      <c r="M30" s="119">
        <v>-0.0233440181350428</v>
      </c>
      <c r="N30" s="118">
        <v>122396.180301106</v>
      </c>
      <c r="O30" s="119">
        <v>-0.0276851363205374</v>
      </c>
      <c r="P30" s="118">
        <v>120391.172379335</v>
      </c>
      <c r="Q30" s="119">
        <v>-0.0163812948806011</v>
      </c>
      <c r="R30" s="118">
        <v>121719.095103371</v>
      </c>
      <c r="S30" s="119">
        <v>0.0110300672199786</v>
      </c>
      <c r="T30" s="117">
        <v>113510.012868443</v>
      </c>
      <c r="U30" s="118">
        <v>104792.071453891</v>
      </c>
      <c r="V30" s="119">
        <v>-0.0768032809991482</v>
      </c>
      <c r="W30" s="118">
        <v>104814.446850874</v>
      </c>
      <c r="X30" s="119">
        <v>0.000213521850201293</v>
      </c>
      <c r="Y30" s="118">
        <v>106582.097828313</v>
      </c>
      <c r="Z30" s="119">
        <v>0.0168645738306872</v>
      </c>
      <c r="AA30" s="118">
        <v>94661.179402270995</v>
      </c>
      <c r="AB30" s="119">
        <v>-0.111847286448095</v>
      </c>
      <c r="AC30" t="s" s="114">
        <v>125</v>
      </c>
      <c r="AD30" t="s" s="115">
        <v>125</v>
      </c>
      <c r="AE30" t="s" s="116">
        <v>125</v>
      </c>
      <c r="AF30" t="s" s="115">
        <v>125</v>
      </c>
      <c r="AG30" t="s" s="116">
        <v>125</v>
      </c>
      <c r="AH30" t="s" s="115">
        <v>125</v>
      </c>
      <c r="AI30" t="s" s="116">
        <v>125</v>
      </c>
      <c r="AJ30" t="s" s="115">
        <v>125</v>
      </c>
      <c r="AK30" t="s" s="116">
        <v>125</v>
      </c>
      <c r="AL30" t="s" s="114">
        <v>125</v>
      </c>
      <c r="AM30" t="s" s="115">
        <v>125</v>
      </c>
      <c r="AN30" t="s" s="116">
        <v>125</v>
      </c>
      <c r="AO30" t="s" s="115">
        <v>125</v>
      </c>
      <c r="AP30" t="s" s="116">
        <v>125</v>
      </c>
      <c r="AQ30" t="s" s="115">
        <v>125</v>
      </c>
      <c r="AR30" t="s" s="116">
        <v>125</v>
      </c>
      <c r="AS30" t="s" s="115">
        <v>125</v>
      </c>
      <c r="AT30" t="s" s="116">
        <v>125</v>
      </c>
    </row>
    <row r="31" ht="14.4" customHeight="1">
      <c r="A31" t="s" s="96">
        <v>95</v>
      </c>
      <c r="B31" s="117">
        <v>7350.863072921450</v>
      </c>
      <c r="C31" s="118">
        <v>6774.14760505</v>
      </c>
      <c r="D31" s="119">
        <v>-0.07845547688079101</v>
      </c>
      <c r="E31" s="118">
        <v>6570.531288123010</v>
      </c>
      <c r="F31" s="119">
        <v>-0.0300578506401601</v>
      </c>
      <c r="G31" s="118">
        <v>6841.721049147580</v>
      </c>
      <c r="H31" s="119">
        <v>0.041273642744047</v>
      </c>
      <c r="I31" s="118">
        <v>6903.616244024150</v>
      </c>
      <c r="J31" s="119">
        <v>0.009046728802876601</v>
      </c>
      <c r="K31" s="117">
        <v>36177.4542208597</v>
      </c>
      <c r="L31" s="118">
        <v>34995.0527499261</v>
      </c>
      <c r="M31" s="119">
        <v>-0.0326833796462063</v>
      </c>
      <c r="N31" s="118">
        <v>33898.1360743027</v>
      </c>
      <c r="O31" s="119">
        <v>-0.0313449070490598</v>
      </c>
      <c r="P31" s="118">
        <v>34655.400616402</v>
      </c>
      <c r="Q31" s="119">
        <v>0.0223394153719678</v>
      </c>
      <c r="R31" s="118">
        <v>35073.0854004871</v>
      </c>
      <c r="S31" s="119">
        <v>0.0120525163944389</v>
      </c>
      <c r="T31" s="117">
        <v>3328.3994800953</v>
      </c>
      <c r="U31" s="118">
        <v>3204.232317431950</v>
      </c>
      <c r="V31" s="119">
        <v>-0.037305366560085</v>
      </c>
      <c r="W31" s="118">
        <v>3066.252145679370</v>
      </c>
      <c r="X31" s="119">
        <v>-0.0430618501042921</v>
      </c>
      <c r="Y31" s="118">
        <v>3204.940315789320</v>
      </c>
      <c r="Z31" s="119">
        <v>0.045230517100618</v>
      </c>
      <c r="AA31" s="118">
        <v>3010.324992630270</v>
      </c>
      <c r="AB31" s="119">
        <v>-0.0607235405290598</v>
      </c>
      <c r="AC31" t="s" s="114">
        <v>125</v>
      </c>
      <c r="AD31" t="s" s="115">
        <v>125</v>
      </c>
      <c r="AE31" t="s" s="116">
        <v>125</v>
      </c>
      <c r="AF31" t="s" s="115">
        <v>125</v>
      </c>
      <c r="AG31" t="s" s="116">
        <v>125</v>
      </c>
      <c r="AH31" t="s" s="115">
        <v>125</v>
      </c>
      <c r="AI31" t="s" s="116">
        <v>125</v>
      </c>
      <c r="AJ31" t="s" s="115">
        <v>125</v>
      </c>
      <c r="AK31" t="s" s="116">
        <v>125</v>
      </c>
      <c r="AL31" t="s" s="114">
        <v>125</v>
      </c>
      <c r="AM31" t="s" s="115">
        <v>125</v>
      </c>
      <c r="AN31" t="s" s="116">
        <v>125</v>
      </c>
      <c r="AO31" t="s" s="115">
        <v>125</v>
      </c>
      <c r="AP31" t="s" s="116">
        <v>125</v>
      </c>
      <c r="AQ31" t="s" s="115">
        <v>125</v>
      </c>
      <c r="AR31" t="s" s="116">
        <v>125</v>
      </c>
      <c r="AS31" t="s" s="115">
        <v>125</v>
      </c>
      <c r="AT31" t="s" s="116">
        <v>125</v>
      </c>
    </row>
    <row r="32" ht="14.4" customHeight="1">
      <c r="A32" t="s" s="96">
        <v>96</v>
      </c>
      <c r="B32" s="117">
        <v>34910.275205472</v>
      </c>
      <c r="C32" s="118">
        <v>33224.5195723419</v>
      </c>
      <c r="D32" s="119">
        <v>-0.0482882367213729</v>
      </c>
      <c r="E32" s="118">
        <v>34002.7378590962</v>
      </c>
      <c r="F32" s="119">
        <v>0.0234230109801852</v>
      </c>
      <c r="G32" s="118">
        <v>33957.0675104517</v>
      </c>
      <c r="H32" s="119">
        <v>-0.00134313739187075</v>
      </c>
      <c r="I32" s="118">
        <v>34355.4531720425</v>
      </c>
      <c r="J32" s="119">
        <v>0.0117320396252756</v>
      </c>
      <c r="K32" s="117">
        <v>55519.196162373</v>
      </c>
      <c r="L32" s="118">
        <v>55071.6700052227</v>
      </c>
      <c r="M32" s="119">
        <v>-0.00806074633792331</v>
      </c>
      <c r="N32" s="118">
        <v>56448.146195211</v>
      </c>
      <c r="O32" s="119">
        <v>0.024994270009568</v>
      </c>
      <c r="P32" s="118">
        <v>55833.4860916017</v>
      </c>
      <c r="Q32" s="119">
        <v>-0.010888933384697</v>
      </c>
      <c r="R32" s="118">
        <v>55450.7138161185</v>
      </c>
      <c r="S32" s="119">
        <v>-0.00685560408775554</v>
      </c>
      <c r="T32" s="117">
        <v>33321.5801306734</v>
      </c>
      <c r="U32" s="118">
        <v>24005.7435209383</v>
      </c>
      <c r="V32" s="119">
        <v>-0.279573674873826</v>
      </c>
      <c r="W32" s="118">
        <v>23643.6453059598</v>
      </c>
      <c r="X32" s="119">
        <v>-0.0150838158652625</v>
      </c>
      <c r="Y32" s="118">
        <v>22154.6895116129</v>
      </c>
      <c r="Z32" s="119">
        <v>-0.0629748828947093</v>
      </c>
      <c r="AA32" s="118">
        <v>21301.5746400941</v>
      </c>
      <c r="AB32" s="119">
        <v>-0.038507191494226</v>
      </c>
      <c r="AC32" t="s" s="114">
        <v>125</v>
      </c>
      <c r="AD32" t="s" s="115">
        <v>125</v>
      </c>
      <c r="AE32" t="s" s="116">
        <v>125</v>
      </c>
      <c r="AF32" t="s" s="115">
        <v>125</v>
      </c>
      <c r="AG32" t="s" s="116">
        <v>125</v>
      </c>
      <c r="AH32" t="s" s="115">
        <v>125</v>
      </c>
      <c r="AI32" t="s" s="116">
        <v>125</v>
      </c>
      <c r="AJ32" t="s" s="115">
        <v>125</v>
      </c>
      <c r="AK32" t="s" s="116">
        <v>125</v>
      </c>
      <c r="AL32" s="117">
        <v>221.160120980642</v>
      </c>
      <c r="AM32" t="s" s="115">
        <v>125</v>
      </c>
      <c r="AN32" t="s" s="116">
        <v>125</v>
      </c>
      <c r="AO32" t="s" s="115">
        <v>125</v>
      </c>
      <c r="AP32" t="s" s="116">
        <v>125</v>
      </c>
      <c r="AQ32" t="s" s="115">
        <v>125</v>
      </c>
      <c r="AR32" t="s" s="116">
        <v>125</v>
      </c>
      <c r="AS32" t="s" s="115">
        <v>125</v>
      </c>
      <c r="AT32" t="s" s="116">
        <v>125</v>
      </c>
    </row>
    <row r="33" ht="14.4" customHeight="1">
      <c r="A33" t="s" s="96">
        <v>97</v>
      </c>
      <c r="B33" t="s" s="114">
        <v>125</v>
      </c>
      <c r="C33" t="s" s="115">
        <v>125</v>
      </c>
      <c r="D33" t="s" s="116">
        <v>125</v>
      </c>
      <c r="E33" t="s" s="115">
        <v>125</v>
      </c>
      <c r="F33" t="s" s="116">
        <v>125</v>
      </c>
      <c r="G33" t="s" s="115">
        <v>125</v>
      </c>
      <c r="H33" t="s" s="116">
        <v>125</v>
      </c>
      <c r="I33" t="s" s="115">
        <v>125</v>
      </c>
      <c r="J33" t="s" s="116">
        <v>125</v>
      </c>
      <c r="K33" s="117">
        <v>53194.2868105042</v>
      </c>
      <c r="L33" s="118">
        <v>54397.3412731241</v>
      </c>
      <c r="M33" s="119">
        <v>0.0226162344634051</v>
      </c>
      <c r="N33" s="118">
        <v>55923.7163403247</v>
      </c>
      <c r="O33" s="119">
        <v>0.0280597365878001</v>
      </c>
      <c r="P33" s="118">
        <v>54815.3312203427</v>
      </c>
      <c r="Q33" s="119">
        <v>-0.0198195898362129</v>
      </c>
      <c r="R33" s="118">
        <v>55410.544588235</v>
      </c>
      <c r="S33" s="119">
        <v>0.0108585199549318</v>
      </c>
      <c r="T33" t="s" s="114">
        <v>125</v>
      </c>
      <c r="U33" t="s" s="115">
        <v>125</v>
      </c>
      <c r="V33" t="s" s="116">
        <v>125</v>
      </c>
      <c r="W33" t="s" s="115">
        <v>125</v>
      </c>
      <c r="X33" t="s" s="116">
        <v>125</v>
      </c>
      <c r="Y33" t="s" s="115">
        <v>125</v>
      </c>
      <c r="Z33" t="s" s="116">
        <v>125</v>
      </c>
      <c r="AA33" t="s" s="115">
        <v>125</v>
      </c>
      <c r="AB33" t="s" s="116">
        <v>125</v>
      </c>
      <c r="AC33" s="117">
        <v>39822.3708875411</v>
      </c>
      <c r="AD33" s="118">
        <v>41492.5757770635</v>
      </c>
      <c r="AE33" s="119">
        <v>0.0419413724571815</v>
      </c>
      <c r="AF33" s="118">
        <v>36452.8882864333</v>
      </c>
      <c r="AG33" s="119">
        <v>-0.121459981605097</v>
      </c>
      <c r="AH33" s="118">
        <v>43949.2832616199</v>
      </c>
      <c r="AI33" s="119">
        <v>0.205646118252215</v>
      </c>
      <c r="AJ33" s="118">
        <v>44969.4969539112</v>
      </c>
      <c r="AK33" s="119">
        <v>0.0232134318600423</v>
      </c>
      <c r="AL33" t="s" s="114">
        <v>125</v>
      </c>
      <c r="AM33" t="s" s="115">
        <v>125</v>
      </c>
      <c r="AN33" t="s" s="116">
        <v>125</v>
      </c>
      <c r="AO33" t="s" s="115">
        <v>125</v>
      </c>
      <c r="AP33" t="s" s="116">
        <v>125</v>
      </c>
      <c r="AQ33" t="s" s="115">
        <v>125</v>
      </c>
      <c r="AR33" t="s" s="116">
        <v>125</v>
      </c>
      <c r="AS33" t="s" s="115">
        <v>125</v>
      </c>
      <c r="AT33" t="s" s="116">
        <v>125</v>
      </c>
    </row>
    <row r="34" ht="14.4" customHeight="1">
      <c r="A34" t="s" s="96">
        <v>98</v>
      </c>
      <c r="B34" s="117">
        <v>11205.5263010614</v>
      </c>
      <c r="C34" s="118">
        <v>10423.685106551</v>
      </c>
      <c r="D34" s="119">
        <v>-0.0697728222222281</v>
      </c>
      <c r="E34" s="118">
        <v>9617.511140930990</v>
      </c>
      <c r="F34" s="119">
        <v>-0.0773405909118751</v>
      </c>
      <c r="G34" s="118">
        <v>8960.976890305201</v>
      </c>
      <c r="H34" s="119">
        <v>-0.06826446478774111</v>
      </c>
      <c r="I34" s="118">
        <v>8794.3063493095</v>
      </c>
      <c r="J34" s="119">
        <v>-0.0185995950035335</v>
      </c>
      <c r="K34" s="117">
        <v>25711.6878194792</v>
      </c>
      <c r="L34" s="118">
        <v>24787.4330217578</v>
      </c>
      <c r="M34" s="119">
        <v>-0.0359468738190398</v>
      </c>
      <c r="N34" s="118">
        <v>23855.877118877</v>
      </c>
      <c r="O34" s="119">
        <v>-0.0375817819482628</v>
      </c>
      <c r="P34" s="118">
        <v>22834.3569025379</v>
      </c>
      <c r="Q34" s="119">
        <v>-0.0428204844973273</v>
      </c>
      <c r="R34" s="118">
        <v>22012.8221940841</v>
      </c>
      <c r="S34" s="119">
        <v>-0.0359780094513005</v>
      </c>
      <c r="T34" s="117">
        <v>16973.346660618</v>
      </c>
      <c r="U34" s="118">
        <v>17312.318982995</v>
      </c>
      <c r="V34" s="119">
        <v>0.019970859557326</v>
      </c>
      <c r="W34" s="118">
        <v>17160.185257925</v>
      </c>
      <c r="X34" s="119">
        <v>-0.00878759946714136</v>
      </c>
      <c r="Y34" s="118">
        <v>16423.9103236076</v>
      </c>
      <c r="Z34" s="119">
        <v>-0.0429060014942103</v>
      </c>
      <c r="AA34" s="118">
        <v>16205.9560053891</v>
      </c>
      <c r="AB34" s="119">
        <v>-0.0132705497000447</v>
      </c>
      <c r="AC34" t="s" s="114">
        <v>125</v>
      </c>
      <c r="AD34" t="s" s="115">
        <v>125</v>
      </c>
      <c r="AE34" t="s" s="116">
        <v>125</v>
      </c>
      <c r="AF34" t="s" s="115">
        <v>125</v>
      </c>
      <c r="AG34" t="s" s="116">
        <v>125</v>
      </c>
      <c r="AH34" t="s" s="115">
        <v>125</v>
      </c>
      <c r="AI34" t="s" s="116">
        <v>125</v>
      </c>
      <c r="AJ34" t="s" s="115">
        <v>125</v>
      </c>
      <c r="AK34" t="s" s="116">
        <v>125</v>
      </c>
      <c r="AL34" t="s" s="114">
        <v>125</v>
      </c>
      <c r="AM34" t="s" s="115">
        <v>125</v>
      </c>
      <c r="AN34" t="s" s="116">
        <v>125</v>
      </c>
      <c r="AO34" t="s" s="115">
        <v>125</v>
      </c>
      <c r="AP34" t="s" s="116">
        <v>125</v>
      </c>
      <c r="AQ34" t="s" s="115">
        <v>125</v>
      </c>
      <c r="AR34" t="s" s="116">
        <v>125</v>
      </c>
      <c r="AS34" t="s" s="115">
        <v>125</v>
      </c>
      <c r="AT34" t="s" s="116">
        <v>125</v>
      </c>
    </row>
    <row r="35" ht="14.4" customHeight="1">
      <c r="A35" t="s" s="96">
        <v>99</v>
      </c>
      <c r="B35" s="117">
        <v>129492.617777694</v>
      </c>
      <c r="C35" s="118">
        <v>123398.59227523</v>
      </c>
      <c r="D35" s="119">
        <v>-0.0470607947159273</v>
      </c>
      <c r="E35" s="118">
        <v>106553.243246939</v>
      </c>
      <c r="F35" s="119">
        <v>-0.136511679085597</v>
      </c>
      <c r="G35" s="118">
        <v>95314.1129312483</v>
      </c>
      <c r="H35" s="119">
        <v>-0.105479007238137</v>
      </c>
      <c r="I35" s="118">
        <v>99365.994702693293</v>
      </c>
      <c r="J35" s="119">
        <v>0.0425108270625956</v>
      </c>
      <c r="K35" s="117">
        <v>171073.551776776</v>
      </c>
      <c r="L35" s="118">
        <v>171488.806043129</v>
      </c>
      <c r="M35" s="119">
        <v>0.00242734345572715</v>
      </c>
      <c r="N35" s="118">
        <v>169443.732899958</v>
      </c>
      <c r="O35" s="119">
        <v>-0.0119254031231448</v>
      </c>
      <c r="P35" s="118">
        <v>164162.964102748</v>
      </c>
      <c r="Q35" s="119">
        <v>-0.0311653237734575</v>
      </c>
      <c r="R35" s="118">
        <v>164577.222789501</v>
      </c>
      <c r="S35" s="119">
        <v>0.00252346008137261</v>
      </c>
      <c r="T35" s="117">
        <v>67324.8764988715</v>
      </c>
      <c r="U35" s="118">
        <v>67810.7906526</v>
      </c>
      <c r="V35" s="119">
        <v>0.00721745332479862</v>
      </c>
      <c r="W35" s="118">
        <v>66386.937635574694</v>
      </c>
      <c r="X35" s="119">
        <v>-0.0209974401319076</v>
      </c>
      <c r="Y35" s="118">
        <v>65787.9190618607</v>
      </c>
      <c r="Z35" s="119">
        <v>-0.0090231391151413</v>
      </c>
      <c r="AA35" s="118">
        <v>64265.6556507688</v>
      </c>
      <c r="AB35" s="119">
        <v>-0.0231389506280099</v>
      </c>
      <c r="AC35" t="s" s="114">
        <v>125</v>
      </c>
      <c r="AD35" t="s" s="115">
        <v>125</v>
      </c>
      <c r="AE35" t="s" s="116">
        <v>125</v>
      </c>
      <c r="AF35" t="s" s="115">
        <v>125</v>
      </c>
      <c r="AG35" t="s" s="116">
        <v>125</v>
      </c>
      <c r="AH35" t="s" s="115">
        <v>125</v>
      </c>
      <c r="AI35" t="s" s="116">
        <v>125</v>
      </c>
      <c r="AJ35" t="s" s="115">
        <v>125</v>
      </c>
      <c r="AK35" t="s" s="116">
        <v>125</v>
      </c>
      <c r="AL35" t="s" s="114">
        <v>125</v>
      </c>
      <c r="AM35" t="s" s="115">
        <v>125</v>
      </c>
      <c r="AN35" t="s" s="116">
        <v>125</v>
      </c>
      <c r="AO35" t="s" s="115">
        <v>125</v>
      </c>
      <c r="AP35" t="s" s="116">
        <v>125</v>
      </c>
      <c r="AQ35" t="s" s="115">
        <v>125</v>
      </c>
      <c r="AR35" t="s" s="116">
        <v>125</v>
      </c>
      <c r="AS35" t="s" s="115">
        <v>125</v>
      </c>
      <c r="AT35" t="s" s="116">
        <v>125</v>
      </c>
    </row>
    <row r="36" ht="14.4" customHeight="1">
      <c r="A36" t="s" s="96">
        <v>100</v>
      </c>
      <c r="B36" s="117">
        <v>39092.3319691263</v>
      </c>
      <c r="C36" s="118">
        <v>39591.8687216795</v>
      </c>
      <c r="D36" s="119">
        <v>0.0127783820353222</v>
      </c>
      <c r="E36" s="118">
        <v>32501.0021926026</v>
      </c>
      <c r="F36" s="119">
        <v>-0.179099061449304</v>
      </c>
      <c r="G36" s="118">
        <v>30174.6853895385</v>
      </c>
      <c r="H36" s="119">
        <v>-0.07157677136471929</v>
      </c>
      <c r="I36" s="118">
        <v>31913.7808162322</v>
      </c>
      <c r="J36" s="119">
        <v>0.0576342521634596</v>
      </c>
      <c r="K36" s="117">
        <v>64300.1710524917</v>
      </c>
      <c r="L36" s="118">
        <v>61920.5284715908</v>
      </c>
      <c r="M36" s="119">
        <v>-0.0370083398216502</v>
      </c>
      <c r="N36" s="118">
        <v>56707.6847759281</v>
      </c>
      <c r="O36" s="119">
        <v>-0.08418603368435949</v>
      </c>
      <c r="P36" s="118">
        <v>54064.2347393468</v>
      </c>
      <c r="Q36" s="119">
        <v>-0.0466153758000626</v>
      </c>
      <c r="R36" s="118">
        <v>55994.5861887162</v>
      </c>
      <c r="S36" s="119">
        <v>0.0357047770800045</v>
      </c>
      <c r="T36" s="117">
        <v>1662.260367147340</v>
      </c>
      <c r="U36" s="118">
        <v>1690.221463082890</v>
      </c>
      <c r="V36" s="119">
        <v>0.0168211289206996</v>
      </c>
      <c r="W36" s="118">
        <v>1701.367023240660</v>
      </c>
      <c r="X36" s="119">
        <v>0.0065941418927653</v>
      </c>
      <c r="Y36" s="118">
        <v>1857.0470643749</v>
      </c>
      <c r="Z36" s="119">
        <v>0.09150291442566651</v>
      </c>
      <c r="AA36" s="118">
        <v>1905.590404061890</v>
      </c>
      <c r="AB36" s="119">
        <v>0.0261400696935634</v>
      </c>
      <c r="AC36" t="s" s="114">
        <v>125</v>
      </c>
      <c r="AD36" t="s" s="115">
        <v>125</v>
      </c>
      <c r="AE36" t="s" s="116">
        <v>125</v>
      </c>
      <c r="AF36" t="s" s="115">
        <v>125</v>
      </c>
      <c r="AG36" t="s" s="116">
        <v>125</v>
      </c>
      <c r="AH36" t="s" s="115">
        <v>125</v>
      </c>
      <c r="AI36" t="s" s="116">
        <v>125</v>
      </c>
      <c r="AJ36" t="s" s="115">
        <v>125</v>
      </c>
      <c r="AK36" t="s" s="116">
        <v>125</v>
      </c>
      <c r="AL36" t="s" s="114">
        <v>125</v>
      </c>
      <c r="AM36" t="s" s="115">
        <v>125</v>
      </c>
      <c r="AN36" t="s" s="116">
        <v>125</v>
      </c>
      <c r="AO36" t="s" s="115">
        <v>125</v>
      </c>
      <c r="AP36" t="s" s="116">
        <v>125</v>
      </c>
      <c r="AQ36" t="s" s="115">
        <v>125</v>
      </c>
      <c r="AR36" t="s" s="116">
        <v>125</v>
      </c>
      <c r="AS36" t="s" s="115">
        <v>125</v>
      </c>
      <c r="AT36" t="s" s="116">
        <v>125</v>
      </c>
    </row>
    <row r="37" ht="14.4" customHeight="1">
      <c r="A37" t="s" s="96">
        <v>101</v>
      </c>
      <c r="B37" s="117">
        <v>234724.225422802</v>
      </c>
      <c r="C37" s="118">
        <v>217729.868954136</v>
      </c>
      <c r="D37" s="119">
        <v>-0.07240137415750281</v>
      </c>
      <c r="E37" s="118">
        <v>177406.429659866</v>
      </c>
      <c r="F37" s="119">
        <v>-0.185199391741536</v>
      </c>
      <c r="G37" s="118">
        <v>170876.961145002</v>
      </c>
      <c r="H37" s="119">
        <v>-0.0368051401935207</v>
      </c>
      <c r="I37" s="118">
        <v>165933.524468485</v>
      </c>
      <c r="J37" s="119">
        <v>-0.0289298021418041</v>
      </c>
      <c r="K37" s="117">
        <v>340991.673825535</v>
      </c>
      <c r="L37" s="118">
        <v>339092.291678468</v>
      </c>
      <c r="M37" s="119">
        <v>-0.00557017162841111</v>
      </c>
      <c r="N37" s="118">
        <v>312521.178753052</v>
      </c>
      <c r="O37" s="119">
        <v>-0.0783595309521532</v>
      </c>
      <c r="P37" s="118">
        <v>333831.277577306</v>
      </c>
      <c r="Q37" s="119">
        <v>0.06818769502047831</v>
      </c>
      <c r="R37" s="118">
        <v>323431.729072406</v>
      </c>
      <c r="S37" s="119">
        <v>-0.0311521094738978</v>
      </c>
      <c r="T37" s="117">
        <v>460002.611325758</v>
      </c>
      <c r="U37" s="118">
        <v>456177.402748606</v>
      </c>
      <c r="V37" s="119">
        <v>-0.008315623613802109</v>
      </c>
      <c r="W37" s="118">
        <v>408203.145645676</v>
      </c>
      <c r="X37" s="119">
        <v>-0.105165790356714</v>
      </c>
      <c r="Y37" s="118">
        <v>438974.291169178</v>
      </c>
      <c r="Z37" s="119">
        <v>0.0753819412019214</v>
      </c>
      <c r="AA37" s="118">
        <v>436725.269376494</v>
      </c>
      <c r="AB37" s="119">
        <v>-0.00512335651068363</v>
      </c>
      <c r="AC37" s="117">
        <v>39834.8493369119</v>
      </c>
      <c r="AD37" s="118">
        <v>38366.3654677629</v>
      </c>
      <c r="AE37" s="119">
        <v>-0.0368643008218503</v>
      </c>
      <c r="AF37" s="118">
        <v>31600.2673219211</v>
      </c>
      <c r="AG37" s="119">
        <v>-0.176354941713909</v>
      </c>
      <c r="AH37" s="118">
        <v>8704.947381683820</v>
      </c>
      <c r="AI37" s="119">
        <v>-0.724529311951573</v>
      </c>
      <c r="AJ37" s="118">
        <v>7646.593327526680</v>
      </c>
      <c r="AK37" s="119">
        <v>-0.121580752617073</v>
      </c>
      <c r="AL37" s="117">
        <v>31560.8610904005</v>
      </c>
      <c r="AM37" s="118">
        <v>33503.8821466741</v>
      </c>
      <c r="AN37" s="119">
        <v>0.0615642599455115</v>
      </c>
      <c r="AO37" s="118">
        <v>96180.153966250306</v>
      </c>
      <c r="AP37" s="119">
        <v>1.87071669919296</v>
      </c>
      <c r="AQ37" s="118">
        <v>41958.3145190708</v>
      </c>
      <c r="AR37" s="119">
        <v>-0.563752886756721</v>
      </c>
      <c r="AS37" s="118">
        <v>41065.5309374783</v>
      </c>
      <c r="AT37" s="119">
        <v>-0.0212778704727704</v>
      </c>
    </row>
    <row r="38" ht="14.4" customHeight="1">
      <c r="A38" t="s" s="96">
        <v>102</v>
      </c>
      <c r="B38" s="117">
        <v>202799.721650093</v>
      </c>
      <c r="C38" s="118">
        <v>212259.87864529</v>
      </c>
      <c r="D38" s="119">
        <v>0.0466477809645089</v>
      </c>
      <c r="E38" s="118">
        <v>197766.468227116</v>
      </c>
      <c r="F38" s="119">
        <v>-0.0682814411780283</v>
      </c>
      <c r="G38" s="118">
        <v>194432.019697297</v>
      </c>
      <c r="H38" s="119">
        <v>-0.0168605353562268</v>
      </c>
      <c r="I38" s="118">
        <v>197467.955593089</v>
      </c>
      <c r="J38" s="119">
        <v>0.0156143823456585</v>
      </c>
      <c r="K38" s="117">
        <v>223297.316922184</v>
      </c>
      <c r="L38" s="118">
        <v>226268.856536733</v>
      </c>
      <c r="M38" s="119">
        <v>0.0133075473342283</v>
      </c>
      <c r="N38" s="118">
        <v>227426.635681311</v>
      </c>
      <c r="O38" s="119">
        <v>0.00511682943158442</v>
      </c>
      <c r="P38" s="118">
        <v>228309.841041705</v>
      </c>
      <c r="Q38" s="119">
        <v>0.00388347370899877</v>
      </c>
      <c r="R38" s="118">
        <v>212615.466853008</v>
      </c>
      <c r="S38" s="119">
        <v>-0.0687415580383606</v>
      </c>
      <c r="T38" s="117">
        <v>86714.4279395292</v>
      </c>
      <c r="U38" s="118">
        <v>86156.2734316822</v>
      </c>
      <c r="V38" s="119">
        <v>-0.00643669711153838</v>
      </c>
      <c r="W38" s="118">
        <v>83654.632419256</v>
      </c>
      <c r="X38" s="119">
        <v>-0.0290360865527669</v>
      </c>
      <c r="Y38" s="118">
        <v>84592.4234081553</v>
      </c>
      <c r="Z38" s="119">
        <v>0.0112102696740009</v>
      </c>
      <c r="AA38" s="118">
        <v>81655.506866533295</v>
      </c>
      <c r="AB38" s="119">
        <v>-0.0347184348585389</v>
      </c>
      <c r="AC38" t="s" s="114">
        <v>125</v>
      </c>
      <c r="AD38" t="s" s="115">
        <v>125</v>
      </c>
      <c r="AE38" t="s" s="116">
        <v>125</v>
      </c>
      <c r="AF38" t="s" s="115">
        <v>125</v>
      </c>
      <c r="AG38" t="s" s="116">
        <v>125</v>
      </c>
      <c r="AH38" t="s" s="115">
        <v>125</v>
      </c>
      <c r="AI38" t="s" s="116">
        <v>125</v>
      </c>
      <c r="AJ38" t="s" s="115">
        <v>125</v>
      </c>
      <c r="AK38" t="s" s="116">
        <v>125</v>
      </c>
      <c r="AL38" t="s" s="114">
        <v>125</v>
      </c>
      <c r="AM38" t="s" s="115">
        <v>125</v>
      </c>
      <c r="AN38" t="s" s="116">
        <v>125</v>
      </c>
      <c r="AO38" t="s" s="115">
        <v>125</v>
      </c>
      <c r="AP38" t="s" s="116">
        <v>125</v>
      </c>
      <c r="AQ38" t="s" s="115">
        <v>125</v>
      </c>
      <c r="AR38" t="s" s="116">
        <v>125</v>
      </c>
      <c r="AS38" t="s" s="115">
        <v>125</v>
      </c>
      <c r="AT38" t="s" s="116">
        <v>125</v>
      </c>
    </row>
    <row r="39" ht="14.4" customHeight="1">
      <c r="A39" t="s" s="96">
        <v>103</v>
      </c>
      <c r="B39" s="117">
        <v>6496</v>
      </c>
      <c r="C39" s="118">
        <v>6484</v>
      </c>
      <c r="D39" s="119">
        <v>-0.00184729064039413</v>
      </c>
      <c r="E39" s="118">
        <v>6330</v>
      </c>
      <c r="F39" s="119">
        <v>-0.0237507711289328</v>
      </c>
      <c r="G39" s="118">
        <v>6283</v>
      </c>
      <c r="H39" s="119">
        <v>-0.00742496050552921</v>
      </c>
      <c r="I39" s="118">
        <v>6714</v>
      </c>
      <c r="J39" s="119">
        <v>0.0685978035970076</v>
      </c>
      <c r="K39" s="117">
        <v>32919</v>
      </c>
      <c r="L39" s="118">
        <v>32423</v>
      </c>
      <c r="M39" s="119">
        <v>-0.0150672863695738</v>
      </c>
      <c r="N39" s="118">
        <v>31867</v>
      </c>
      <c r="O39" s="119">
        <v>-0.0171483206365852</v>
      </c>
      <c r="P39" s="118">
        <v>32018</v>
      </c>
      <c r="Q39" s="119">
        <v>0.00473844415853408</v>
      </c>
      <c r="R39" s="118">
        <v>31854</v>
      </c>
      <c r="S39" s="119">
        <v>-0.00512211880817037</v>
      </c>
      <c r="T39" s="117">
        <v>4871</v>
      </c>
      <c r="U39" s="118">
        <v>5185</v>
      </c>
      <c r="V39" s="119">
        <v>0.0644631492506673</v>
      </c>
      <c r="W39" s="118">
        <v>5215</v>
      </c>
      <c r="X39" s="119">
        <v>0.00578592092574737</v>
      </c>
      <c r="Y39" s="118">
        <v>5298</v>
      </c>
      <c r="Z39" s="119">
        <v>0.015915627996165</v>
      </c>
      <c r="AA39" s="118">
        <v>4807</v>
      </c>
      <c r="AB39" s="119">
        <v>-0.0926764816912042</v>
      </c>
      <c r="AC39" t="s" s="114">
        <v>125</v>
      </c>
      <c r="AD39" t="s" s="115">
        <v>125</v>
      </c>
      <c r="AE39" t="s" s="116">
        <v>125</v>
      </c>
      <c r="AF39" t="s" s="115">
        <v>125</v>
      </c>
      <c r="AG39" t="s" s="116">
        <v>125</v>
      </c>
      <c r="AH39" t="s" s="115">
        <v>125</v>
      </c>
      <c r="AI39" t="s" s="116">
        <v>125</v>
      </c>
      <c r="AJ39" t="s" s="115">
        <v>125</v>
      </c>
      <c r="AK39" t="s" s="116">
        <v>125</v>
      </c>
      <c r="AL39" t="s" s="114">
        <v>125</v>
      </c>
      <c r="AM39" t="s" s="115">
        <v>125</v>
      </c>
      <c r="AN39" t="s" s="116">
        <v>125</v>
      </c>
      <c r="AO39" t="s" s="115">
        <v>125</v>
      </c>
      <c r="AP39" t="s" s="116">
        <v>125</v>
      </c>
      <c r="AQ39" t="s" s="115">
        <v>125</v>
      </c>
      <c r="AR39" t="s" s="116">
        <v>125</v>
      </c>
      <c r="AS39" t="s" s="115">
        <v>125</v>
      </c>
      <c r="AT39" t="s" s="116">
        <v>125</v>
      </c>
    </row>
    <row r="40" ht="14.4" customHeight="1">
      <c r="A40" t="s" s="96">
        <v>104</v>
      </c>
      <c r="B40" s="117">
        <v>145034.963466799</v>
      </c>
      <c r="C40" s="118">
        <v>143843.607756373</v>
      </c>
      <c r="D40" s="119">
        <v>-0.008214265594645441</v>
      </c>
      <c r="E40" s="118">
        <v>133539.694062793</v>
      </c>
      <c r="F40" s="119">
        <v>-0.07163275347648509</v>
      </c>
      <c r="G40" s="118">
        <v>127950.530691685</v>
      </c>
      <c r="H40" s="119">
        <v>-0.0418539476994755</v>
      </c>
      <c r="I40" s="118">
        <v>128931.987417772</v>
      </c>
      <c r="J40" s="119">
        <v>0.00767059519629965</v>
      </c>
      <c r="K40" s="117">
        <v>305342.441938954</v>
      </c>
      <c r="L40" s="118">
        <v>299672.923505362</v>
      </c>
      <c r="M40" s="119">
        <v>-0.0185677379062994</v>
      </c>
      <c r="N40" s="118">
        <v>292919.043489388</v>
      </c>
      <c r="O40" s="119">
        <v>-0.0225375050137041</v>
      </c>
      <c r="P40" s="118">
        <v>276270.286298381</v>
      </c>
      <c r="Q40" s="119">
        <v>-0.0568374011900342</v>
      </c>
      <c r="R40" s="118">
        <v>271371.837356589</v>
      </c>
      <c r="S40" s="119">
        <v>-0.0177306398289302</v>
      </c>
      <c r="T40" s="117">
        <v>120445.982171191</v>
      </c>
      <c r="U40" s="118">
        <v>119613.197707882</v>
      </c>
      <c r="V40" s="119">
        <v>-0.00691417387526849</v>
      </c>
      <c r="W40" s="118">
        <v>117371.529970126</v>
      </c>
      <c r="X40" s="119">
        <v>-0.0187409732430249</v>
      </c>
      <c r="Y40" s="118">
        <v>114045.304665419</v>
      </c>
      <c r="Z40" s="119">
        <v>-0.028339285562297</v>
      </c>
      <c r="AA40" s="118">
        <v>113736.329721556</v>
      </c>
      <c r="AB40" s="119">
        <v>-0.00270922985185007</v>
      </c>
      <c r="AC40" t="s" s="114">
        <v>125</v>
      </c>
      <c r="AD40" t="s" s="115">
        <v>125</v>
      </c>
      <c r="AE40" t="s" s="116">
        <v>125</v>
      </c>
      <c r="AF40" t="s" s="115">
        <v>125</v>
      </c>
      <c r="AG40" t="s" s="116">
        <v>125</v>
      </c>
      <c r="AH40" t="s" s="115">
        <v>125</v>
      </c>
      <c r="AI40" t="s" s="116">
        <v>125</v>
      </c>
      <c r="AJ40" t="s" s="115">
        <v>125</v>
      </c>
      <c r="AK40" t="s" s="116">
        <v>125</v>
      </c>
      <c r="AL40" t="s" s="114">
        <v>125</v>
      </c>
      <c r="AM40" t="s" s="115">
        <v>125</v>
      </c>
      <c r="AN40" t="s" s="116">
        <v>125</v>
      </c>
      <c r="AO40" t="s" s="115">
        <v>125</v>
      </c>
      <c r="AP40" t="s" s="116">
        <v>125</v>
      </c>
      <c r="AQ40" t="s" s="115">
        <v>125</v>
      </c>
      <c r="AR40" t="s" s="116">
        <v>125</v>
      </c>
      <c r="AS40" t="s" s="115">
        <v>125</v>
      </c>
      <c r="AT40" t="s" s="116">
        <v>125</v>
      </c>
    </row>
    <row r="41" ht="14.4" customHeight="1">
      <c r="A41" t="s" s="96">
        <v>105</v>
      </c>
      <c r="B41" s="117">
        <v>47421.6800406045</v>
      </c>
      <c r="C41" s="118">
        <v>46692.3004059175</v>
      </c>
      <c r="D41" s="119">
        <v>-0.0153807210976608</v>
      </c>
      <c r="E41" s="118">
        <v>43103.4858852178</v>
      </c>
      <c r="F41" s="119">
        <v>-0.0768609490108744</v>
      </c>
      <c r="G41" s="118">
        <v>42764.3691398005</v>
      </c>
      <c r="H41" s="119">
        <v>-0.007867501628995631</v>
      </c>
      <c r="I41" s="118">
        <v>43694.2698231196</v>
      </c>
      <c r="J41" s="119">
        <v>0.0217447539160271</v>
      </c>
      <c r="K41" s="117">
        <v>100218.812338072</v>
      </c>
      <c r="L41" s="118">
        <v>99837.2988073856</v>
      </c>
      <c r="M41" s="119">
        <v>-0.0038068055466387</v>
      </c>
      <c r="N41" s="118">
        <v>98123.890179722206</v>
      </c>
      <c r="O41" s="119">
        <v>-0.0171620090700678</v>
      </c>
      <c r="P41" s="118">
        <v>89608.7208616993</v>
      </c>
      <c r="Q41" s="119">
        <v>-0.0867797771004256</v>
      </c>
      <c r="R41" s="118">
        <v>96081.1423319577</v>
      </c>
      <c r="S41" s="119">
        <v>0.07222981656269641</v>
      </c>
      <c r="T41" s="117">
        <v>19674.8842118939</v>
      </c>
      <c r="U41" s="118">
        <v>19403.4236347047</v>
      </c>
      <c r="V41" s="119">
        <v>-0.013797315108214</v>
      </c>
      <c r="W41" s="118">
        <v>18939.3046805656</v>
      </c>
      <c r="X41" s="119">
        <v>-0.0239194362230488</v>
      </c>
      <c r="Y41" s="118">
        <v>19048.8919154258</v>
      </c>
      <c r="Z41" s="119">
        <v>0.00578623327036087</v>
      </c>
      <c r="AA41" s="118">
        <v>18497.7609047971</v>
      </c>
      <c r="AB41" s="119">
        <v>-0.0289324446311947</v>
      </c>
      <c r="AC41" t="s" s="114">
        <v>125</v>
      </c>
      <c r="AD41" t="s" s="115">
        <v>125</v>
      </c>
      <c r="AE41" t="s" s="116">
        <v>125</v>
      </c>
      <c r="AF41" t="s" s="115">
        <v>125</v>
      </c>
      <c r="AG41" t="s" s="116">
        <v>125</v>
      </c>
      <c r="AH41" t="s" s="115">
        <v>125</v>
      </c>
      <c r="AI41" t="s" s="116">
        <v>125</v>
      </c>
      <c r="AJ41" t="s" s="115">
        <v>125</v>
      </c>
      <c r="AK41" t="s" s="116">
        <v>125</v>
      </c>
      <c r="AL41" t="s" s="114">
        <v>125</v>
      </c>
      <c r="AM41" t="s" s="115">
        <v>125</v>
      </c>
      <c r="AN41" t="s" s="116">
        <v>125</v>
      </c>
      <c r="AO41" t="s" s="115">
        <v>125</v>
      </c>
      <c r="AP41" t="s" s="116">
        <v>125</v>
      </c>
      <c r="AQ41" t="s" s="115">
        <v>125</v>
      </c>
      <c r="AR41" t="s" s="116">
        <v>125</v>
      </c>
      <c r="AS41" t="s" s="115">
        <v>125</v>
      </c>
      <c r="AT41" t="s" s="116">
        <v>125</v>
      </c>
    </row>
    <row r="42" ht="14.4" customHeight="1">
      <c r="A42" t="s" s="96">
        <v>106</v>
      </c>
      <c r="B42" s="117">
        <v>97293.6633696326</v>
      </c>
      <c r="C42" s="118">
        <v>89814.7817209405</v>
      </c>
      <c r="D42" s="119">
        <v>-0.0768691545746272</v>
      </c>
      <c r="E42" s="118">
        <v>82260.9697663797</v>
      </c>
      <c r="F42" s="119">
        <v>-0.0841043290405242</v>
      </c>
      <c r="G42" s="118">
        <v>81819.1783229274</v>
      </c>
      <c r="H42" s="119">
        <v>-0.00537060825695379</v>
      </c>
      <c r="I42" s="118">
        <v>78146.0182296178</v>
      </c>
      <c r="J42" s="119">
        <v>-0.0448936321361261</v>
      </c>
      <c r="K42" s="117">
        <v>97678.3262480991</v>
      </c>
      <c r="L42" s="118">
        <v>95814.345299805107</v>
      </c>
      <c r="M42" s="119">
        <v>-0.0190828510263329</v>
      </c>
      <c r="N42" s="118">
        <v>95295.5261573395</v>
      </c>
      <c r="O42" s="119">
        <v>-0.0054148378391794</v>
      </c>
      <c r="P42" s="118">
        <v>95798.723259553706</v>
      </c>
      <c r="Q42" s="119">
        <v>0.00528038537069797</v>
      </c>
      <c r="R42" s="118">
        <v>97064.2583015111</v>
      </c>
      <c r="S42" s="119">
        <v>0.0132103539472921</v>
      </c>
      <c r="T42" s="117">
        <v>40681.5583625685</v>
      </c>
      <c r="U42" s="118">
        <v>33485.4875957819</v>
      </c>
      <c r="V42" s="119">
        <v>-0.176887785434685</v>
      </c>
      <c r="W42" s="118">
        <v>26064.3845023696</v>
      </c>
      <c r="X42" s="119">
        <v>-0.221621473248223</v>
      </c>
      <c r="Y42" s="118">
        <v>24827.5902314625</v>
      </c>
      <c r="Z42" s="119">
        <v>-0.0474515049758694</v>
      </c>
      <c r="AA42" s="118">
        <v>24983.6625342513</v>
      </c>
      <c r="AB42" s="119">
        <v>0.00628624450999093</v>
      </c>
      <c r="AC42" t="s" s="114">
        <v>125</v>
      </c>
      <c r="AD42" t="s" s="115">
        <v>125</v>
      </c>
      <c r="AE42" t="s" s="116">
        <v>125</v>
      </c>
      <c r="AF42" t="s" s="115">
        <v>125</v>
      </c>
      <c r="AG42" t="s" s="116">
        <v>125</v>
      </c>
      <c r="AH42" t="s" s="115">
        <v>125</v>
      </c>
      <c r="AI42" t="s" s="116">
        <v>125</v>
      </c>
      <c r="AJ42" t="s" s="115">
        <v>125</v>
      </c>
      <c r="AK42" t="s" s="116">
        <v>125</v>
      </c>
      <c r="AL42" t="s" s="114">
        <v>125</v>
      </c>
      <c r="AM42" t="s" s="115">
        <v>125</v>
      </c>
      <c r="AN42" t="s" s="116">
        <v>125</v>
      </c>
      <c r="AO42" t="s" s="115">
        <v>125</v>
      </c>
      <c r="AP42" t="s" s="116">
        <v>125</v>
      </c>
      <c r="AQ42" t="s" s="115">
        <v>125</v>
      </c>
      <c r="AR42" t="s" s="116">
        <v>125</v>
      </c>
      <c r="AS42" t="s" s="115">
        <v>125</v>
      </c>
      <c r="AT42" t="s" s="116">
        <v>125</v>
      </c>
    </row>
    <row r="43" ht="14.4" customHeight="1">
      <c r="A43" t="s" s="96">
        <v>107</v>
      </c>
      <c r="B43" s="117">
        <v>104637.382377445</v>
      </c>
      <c r="C43" s="118">
        <v>101180.85521609</v>
      </c>
      <c r="D43" s="119">
        <v>-0.0330333871396653</v>
      </c>
      <c r="E43" s="118">
        <v>86627.3815701389</v>
      </c>
      <c r="F43" s="119">
        <v>-0.143836238731815</v>
      </c>
      <c r="G43" s="118">
        <v>76656.6406289525</v>
      </c>
      <c r="H43" s="119">
        <v>-0.115099184120133</v>
      </c>
      <c r="I43" s="118">
        <v>75729.7865587962</v>
      </c>
      <c r="J43" s="119">
        <v>-0.012090982106073</v>
      </c>
      <c r="K43" s="117">
        <v>246883.135039322</v>
      </c>
      <c r="L43" s="118">
        <v>239342.836156103</v>
      </c>
      <c r="M43" s="119">
        <v>-0.030541976397126</v>
      </c>
      <c r="N43" s="118">
        <v>233142.607047296</v>
      </c>
      <c r="O43" s="119">
        <v>-0.0259052211813965</v>
      </c>
      <c r="P43" s="118">
        <v>217954.340359474</v>
      </c>
      <c r="Q43" s="119">
        <v>-0.06514582160754991</v>
      </c>
      <c r="R43" s="118">
        <v>209340.623049709</v>
      </c>
      <c r="S43" s="119">
        <v>-0.0395207422598617</v>
      </c>
      <c r="T43" s="117">
        <v>267150.339353632</v>
      </c>
      <c r="U43" s="118">
        <v>258744.211335297</v>
      </c>
      <c r="V43" s="119">
        <v>-0.0314659080676187</v>
      </c>
      <c r="W43" s="118">
        <v>254346.608467752</v>
      </c>
      <c r="X43" s="119">
        <v>-0.016995946865248</v>
      </c>
      <c r="Y43" s="118">
        <v>246080.533558103</v>
      </c>
      <c r="Z43" s="119">
        <v>-0.032499253516476</v>
      </c>
      <c r="AA43" s="118">
        <v>241848.09264924</v>
      </c>
      <c r="AB43" s="119">
        <v>-0.0171994137352759</v>
      </c>
      <c r="AC43" s="117">
        <v>10820.4698343668</v>
      </c>
      <c r="AD43" s="118">
        <v>10365.1228848787</v>
      </c>
      <c r="AE43" s="119">
        <v>-0.0420819942625731</v>
      </c>
      <c r="AF43" s="118">
        <v>9710.633765958321</v>
      </c>
      <c r="AG43" s="119">
        <v>-0.0631434017897792</v>
      </c>
      <c r="AH43" s="118">
        <v>8982.213258283929</v>
      </c>
      <c r="AI43" s="119">
        <v>-0.0750126639754399</v>
      </c>
      <c r="AJ43" s="118">
        <v>7605.130121552640</v>
      </c>
      <c r="AK43" s="119">
        <v>-0.153312229083546</v>
      </c>
      <c r="AL43" s="117">
        <v>32416.7776300622</v>
      </c>
      <c r="AM43" s="118">
        <v>35238.8246643494</v>
      </c>
      <c r="AN43" s="119">
        <v>0.0870551375121902</v>
      </c>
      <c r="AO43" s="118">
        <v>38541.2908470411</v>
      </c>
      <c r="AP43" s="119">
        <v>0.0937166949847998</v>
      </c>
      <c r="AQ43" s="118">
        <v>51998.448631247</v>
      </c>
      <c r="AR43" s="119">
        <v>0.349162093133139</v>
      </c>
      <c r="AS43" s="118">
        <v>51234.4332123622</v>
      </c>
      <c r="AT43" s="119">
        <v>-0.0146930425617684</v>
      </c>
    </row>
    <row r="44" ht="14.4" customHeight="1">
      <c r="A44" t="s" s="96">
        <v>108</v>
      </c>
      <c r="B44" t="s" s="114">
        <v>125</v>
      </c>
      <c r="C44" t="s" s="115">
        <v>125</v>
      </c>
      <c r="D44" t="s" s="116">
        <v>125</v>
      </c>
      <c r="E44" t="s" s="115">
        <v>125</v>
      </c>
      <c r="F44" t="s" s="116">
        <v>125</v>
      </c>
      <c r="G44" t="s" s="115">
        <v>125</v>
      </c>
      <c r="H44" t="s" s="116">
        <v>125</v>
      </c>
      <c r="I44" t="s" s="115">
        <v>125</v>
      </c>
      <c r="J44" t="s" s="116">
        <v>125</v>
      </c>
      <c r="K44" t="s" s="114">
        <v>125</v>
      </c>
      <c r="L44" t="s" s="115">
        <v>125</v>
      </c>
      <c r="M44" t="s" s="116">
        <v>125</v>
      </c>
      <c r="N44" t="s" s="115">
        <v>125</v>
      </c>
      <c r="O44" t="s" s="116">
        <v>125</v>
      </c>
      <c r="P44" t="s" s="115">
        <v>125</v>
      </c>
      <c r="Q44" t="s" s="116">
        <v>125</v>
      </c>
      <c r="R44" t="s" s="115">
        <v>125</v>
      </c>
      <c r="S44" t="s" s="116">
        <v>125</v>
      </c>
      <c r="T44" s="117">
        <v>28416.5019196326</v>
      </c>
      <c r="U44" s="118">
        <v>28454</v>
      </c>
      <c r="V44" s="119">
        <v>0.00131958819116718</v>
      </c>
      <c r="W44" s="118">
        <v>27961</v>
      </c>
      <c r="X44" s="119">
        <v>-0.0173262107260842</v>
      </c>
      <c r="Y44" s="118">
        <v>30357</v>
      </c>
      <c r="Z44" s="119">
        <v>0.0856907835914309</v>
      </c>
      <c r="AA44" s="118">
        <v>31044</v>
      </c>
      <c r="AB44" s="119">
        <v>0.0226306947326811</v>
      </c>
      <c r="AC44" t="s" s="114">
        <v>125</v>
      </c>
      <c r="AD44" t="s" s="115">
        <v>125</v>
      </c>
      <c r="AE44" t="s" s="116">
        <v>125</v>
      </c>
      <c r="AF44" t="s" s="115">
        <v>125</v>
      </c>
      <c r="AG44" t="s" s="116">
        <v>125</v>
      </c>
      <c r="AH44" t="s" s="115">
        <v>125</v>
      </c>
      <c r="AI44" t="s" s="116">
        <v>125</v>
      </c>
      <c r="AJ44" t="s" s="115">
        <v>125</v>
      </c>
      <c r="AK44" t="s" s="116">
        <v>125</v>
      </c>
      <c r="AL44" t="s" s="114">
        <v>125</v>
      </c>
      <c r="AM44" t="s" s="115">
        <v>125</v>
      </c>
      <c r="AN44" t="s" s="116">
        <v>125</v>
      </c>
      <c r="AO44" t="s" s="115">
        <v>125</v>
      </c>
      <c r="AP44" t="s" s="116">
        <v>125</v>
      </c>
      <c r="AQ44" t="s" s="115">
        <v>125</v>
      </c>
      <c r="AR44" t="s" s="116">
        <v>125</v>
      </c>
      <c r="AS44" t="s" s="115">
        <v>125</v>
      </c>
      <c r="AT44" t="s" s="116">
        <v>125</v>
      </c>
    </row>
    <row r="45" ht="14.4" customHeight="1">
      <c r="A45" t="s" s="96">
        <v>109</v>
      </c>
      <c r="B45" s="117">
        <v>72325.148098778605</v>
      </c>
      <c r="C45" s="118">
        <v>73321.0981680079</v>
      </c>
      <c r="D45" s="119">
        <v>0.0137704532297547</v>
      </c>
      <c r="E45" s="118">
        <v>68547.3791133342</v>
      </c>
      <c r="F45" s="119">
        <v>-0.0651070315904871</v>
      </c>
      <c r="G45" s="118">
        <v>72272.8971036678</v>
      </c>
      <c r="H45" s="119">
        <v>0.0543495322289993</v>
      </c>
      <c r="I45" s="118">
        <v>74405.5930479266</v>
      </c>
      <c r="J45" s="119">
        <v>0.029508931144681</v>
      </c>
      <c r="K45" s="117">
        <v>108771.733222148</v>
      </c>
      <c r="L45" s="118">
        <v>110391.897565589</v>
      </c>
      <c r="M45" s="119">
        <v>0.0148950862089541</v>
      </c>
      <c r="N45" s="118">
        <v>110010.081394184</v>
      </c>
      <c r="O45" s="119">
        <v>-0.00345873365550664</v>
      </c>
      <c r="P45" s="118">
        <v>110776.287545062</v>
      </c>
      <c r="Q45" s="119">
        <v>0.00696487213869457</v>
      </c>
      <c r="R45" s="118">
        <v>111506.167567541</v>
      </c>
      <c r="S45" s="119">
        <v>0.00658877489626986</v>
      </c>
      <c r="T45" s="117">
        <v>32947.1667406271</v>
      </c>
      <c r="U45" s="118">
        <v>32844.6638213929</v>
      </c>
      <c r="V45" s="119">
        <v>-0.0031111300113047</v>
      </c>
      <c r="W45" s="118">
        <v>31029.2325380497</v>
      </c>
      <c r="X45" s="119">
        <v>-0.0552732490493854</v>
      </c>
      <c r="Y45" s="118">
        <v>31430.7527197515</v>
      </c>
      <c r="Z45" s="119">
        <v>0.012940061640565</v>
      </c>
      <c r="AA45" s="118">
        <v>31445.9753606058</v>
      </c>
      <c r="AB45" s="119">
        <v>0.000484323140142795</v>
      </c>
      <c r="AC45" t="s" s="114">
        <v>125</v>
      </c>
      <c r="AD45" t="s" s="115">
        <v>125</v>
      </c>
      <c r="AE45" t="s" s="116">
        <v>125</v>
      </c>
      <c r="AF45" t="s" s="115">
        <v>125</v>
      </c>
      <c r="AG45" t="s" s="116">
        <v>125</v>
      </c>
      <c r="AH45" t="s" s="115">
        <v>125</v>
      </c>
      <c r="AI45" t="s" s="116">
        <v>125</v>
      </c>
      <c r="AJ45" t="s" s="115">
        <v>125</v>
      </c>
      <c r="AK45" t="s" s="116">
        <v>125</v>
      </c>
      <c r="AL45" t="s" s="114">
        <v>125</v>
      </c>
      <c r="AM45" t="s" s="115">
        <v>125</v>
      </c>
      <c r="AN45" t="s" s="116">
        <v>125</v>
      </c>
      <c r="AO45" t="s" s="115">
        <v>125</v>
      </c>
      <c r="AP45" t="s" s="116">
        <v>125</v>
      </c>
      <c r="AQ45" t="s" s="115">
        <v>125</v>
      </c>
      <c r="AR45" t="s" s="116">
        <v>125</v>
      </c>
      <c r="AS45" t="s" s="115">
        <v>125</v>
      </c>
      <c r="AT45" t="s" s="116">
        <v>125</v>
      </c>
    </row>
    <row r="46" ht="14.4" customHeight="1">
      <c r="A46" t="s" s="96">
        <v>110</v>
      </c>
      <c r="B46" s="117">
        <v>6526.825732918840</v>
      </c>
      <c r="C46" s="118">
        <v>7032.7633379092</v>
      </c>
      <c r="D46" s="119">
        <v>0.0775166406601908</v>
      </c>
      <c r="E46" s="118">
        <v>6834.365282057760</v>
      </c>
      <c r="F46" s="119">
        <v>-0.028210540625191</v>
      </c>
      <c r="G46" s="118">
        <v>6542.8175731698</v>
      </c>
      <c r="H46" s="119">
        <v>-0.042659076132989</v>
      </c>
      <c r="I46" s="118">
        <v>7003.602690476040</v>
      </c>
      <c r="J46" s="119">
        <v>0.0704260988715</v>
      </c>
      <c r="K46" s="117">
        <v>31733.1190516323</v>
      </c>
      <c r="L46" s="118">
        <v>31248.7318987065</v>
      </c>
      <c r="M46" s="119">
        <v>-0.0152644041116067</v>
      </c>
      <c r="N46" s="118">
        <v>29951.158913288</v>
      </c>
      <c r="O46" s="119">
        <v>-0.0415240205466444</v>
      </c>
      <c r="P46" s="118">
        <v>29583.9592084574</v>
      </c>
      <c r="Q46" s="119">
        <v>-0.0122599498034036</v>
      </c>
      <c r="R46" s="118">
        <v>29586.9743332036</v>
      </c>
      <c r="S46" s="119">
        <v>0.000101917553530395</v>
      </c>
      <c r="T46" s="117">
        <v>6852.179262404460</v>
      </c>
      <c r="U46" s="118">
        <v>6751.883971042060</v>
      </c>
      <c r="V46" s="119">
        <v>-0.0146369917542415</v>
      </c>
      <c r="W46" s="118">
        <v>6723.7709037218</v>
      </c>
      <c r="X46" s="119">
        <v>-0.00416373673493831</v>
      </c>
      <c r="Y46" s="118">
        <v>6744.084678101130</v>
      </c>
      <c r="Z46" s="119">
        <v>0.00302118776356397</v>
      </c>
      <c r="AA46" s="118">
        <v>6518.787158431</v>
      </c>
      <c r="AB46" s="119">
        <v>-0.0334066860698975</v>
      </c>
      <c r="AC46" t="s" s="114">
        <v>125</v>
      </c>
      <c r="AD46" t="s" s="115">
        <v>125</v>
      </c>
      <c r="AE46" t="s" s="116">
        <v>125</v>
      </c>
      <c r="AF46" t="s" s="115">
        <v>125</v>
      </c>
      <c r="AG46" t="s" s="116">
        <v>125</v>
      </c>
      <c r="AH46" t="s" s="115">
        <v>125</v>
      </c>
      <c r="AI46" t="s" s="116">
        <v>125</v>
      </c>
      <c r="AJ46" t="s" s="115">
        <v>125</v>
      </c>
      <c r="AK46" t="s" s="116">
        <v>125</v>
      </c>
      <c r="AL46" s="117">
        <v>158.825419579746</v>
      </c>
      <c r="AM46" s="118">
        <v>113.915177681393</v>
      </c>
      <c r="AN46" s="119">
        <v>-0.282764824529886</v>
      </c>
      <c r="AO46" t="s" s="115">
        <v>125</v>
      </c>
      <c r="AP46" t="s" s="116">
        <v>125</v>
      </c>
      <c r="AQ46" t="s" s="115">
        <v>125</v>
      </c>
      <c r="AR46" t="s" s="116">
        <v>125</v>
      </c>
      <c r="AS46" t="s" s="115">
        <v>125</v>
      </c>
      <c r="AT46" t="s" s="116">
        <v>125</v>
      </c>
    </row>
    <row r="47" ht="14.4" customHeight="1">
      <c r="A47" t="s" s="96">
        <v>111</v>
      </c>
      <c r="B47" s="117">
        <v>75882.564934433</v>
      </c>
      <c r="C47" s="118">
        <v>74747.0630544595</v>
      </c>
      <c r="D47" s="119">
        <v>-0.0149639364583251</v>
      </c>
      <c r="E47" s="118">
        <v>64775.1590274983</v>
      </c>
      <c r="F47" s="119">
        <v>-0.133408640011659</v>
      </c>
      <c r="G47" s="118">
        <v>60555.0853364436</v>
      </c>
      <c r="H47" s="119">
        <v>-0.065149568976947</v>
      </c>
      <c r="I47" s="118">
        <v>60990.2927400105</v>
      </c>
      <c r="J47" s="119">
        <v>0.0071869670589837</v>
      </c>
      <c r="K47" s="117">
        <v>126765.067816725</v>
      </c>
      <c r="L47" s="118">
        <v>127580.494069089</v>
      </c>
      <c r="M47" s="119">
        <v>0.00643257852031587</v>
      </c>
      <c r="N47" s="118">
        <v>127869.870759737</v>
      </c>
      <c r="O47" s="119">
        <v>0.00226818913627302</v>
      </c>
      <c r="P47" s="118">
        <v>126886.800488991</v>
      </c>
      <c r="Q47" s="119">
        <v>-0.00768805243100068</v>
      </c>
      <c r="R47" s="118">
        <v>128879.780702473</v>
      </c>
      <c r="S47" s="119">
        <v>0.0157067575650236</v>
      </c>
      <c r="T47" s="117">
        <v>75397.7417631023</v>
      </c>
      <c r="U47" s="118">
        <v>74423.0231982219</v>
      </c>
      <c r="V47" s="119">
        <v>-0.0129276891069615</v>
      </c>
      <c r="W47" s="118">
        <v>72155.972925123</v>
      </c>
      <c r="X47" s="119">
        <v>-0.0304616794061258</v>
      </c>
      <c r="Y47" s="118">
        <v>66047.422896434306</v>
      </c>
      <c r="Z47" s="119">
        <v>-0.08465757969929449</v>
      </c>
      <c r="AA47" s="118">
        <v>70148.3716202043</v>
      </c>
      <c r="AB47" s="119">
        <v>0.0620909725758785</v>
      </c>
      <c r="AC47" t="s" s="114">
        <v>125</v>
      </c>
      <c r="AD47" t="s" s="115">
        <v>125</v>
      </c>
      <c r="AE47" t="s" s="116">
        <v>125</v>
      </c>
      <c r="AF47" t="s" s="115">
        <v>125</v>
      </c>
      <c r="AG47" t="s" s="116">
        <v>125</v>
      </c>
      <c r="AH47" t="s" s="115">
        <v>125</v>
      </c>
      <c r="AI47" t="s" s="116">
        <v>125</v>
      </c>
      <c r="AJ47" t="s" s="115">
        <v>125</v>
      </c>
      <c r="AK47" t="s" s="116">
        <v>125</v>
      </c>
      <c r="AL47" t="s" s="114">
        <v>125</v>
      </c>
      <c r="AM47" t="s" s="115">
        <v>125</v>
      </c>
      <c r="AN47" t="s" s="116">
        <v>125</v>
      </c>
      <c r="AO47" t="s" s="115">
        <v>125</v>
      </c>
      <c r="AP47" t="s" s="116">
        <v>125</v>
      </c>
      <c r="AQ47" t="s" s="115">
        <v>125</v>
      </c>
      <c r="AR47" t="s" s="116">
        <v>125</v>
      </c>
      <c r="AS47" t="s" s="115">
        <v>125</v>
      </c>
      <c r="AT47" t="s" s="116">
        <v>125</v>
      </c>
    </row>
    <row r="48" ht="14.4" customHeight="1">
      <c r="A48" t="s" s="96">
        <v>112</v>
      </c>
      <c r="B48" s="117">
        <v>705902.789977623</v>
      </c>
      <c r="C48" s="118">
        <v>641528.482394199</v>
      </c>
      <c r="D48" s="119">
        <v>-0.0911942954432374</v>
      </c>
      <c r="E48" s="118">
        <v>590299.0291458369</v>
      </c>
      <c r="F48" s="119">
        <v>-0.0798553059673551</v>
      </c>
      <c r="G48" s="118">
        <v>484637.320371239</v>
      </c>
      <c r="H48" s="119">
        <v>-0.178996921149423</v>
      </c>
      <c r="I48" s="118">
        <v>446672.999119036</v>
      </c>
      <c r="J48" s="119">
        <v>-0.0783355298001439</v>
      </c>
      <c r="K48" s="117">
        <v>650826.067409505</v>
      </c>
      <c r="L48" s="118">
        <v>652189.518345444</v>
      </c>
      <c r="M48" s="119">
        <v>0.00209495440366325</v>
      </c>
      <c r="N48" s="118">
        <v>665516.168608044</v>
      </c>
      <c r="O48" s="119">
        <v>0.0204337081289026</v>
      </c>
      <c r="P48" s="118">
        <v>666087.699401237</v>
      </c>
      <c r="Q48" s="119">
        <v>0.000858778223807644</v>
      </c>
      <c r="R48" s="118">
        <v>653239.121457211</v>
      </c>
      <c r="S48" s="119">
        <v>-0.0192896190029861</v>
      </c>
      <c r="T48" s="117">
        <v>128083.371071199</v>
      </c>
      <c r="U48" s="118">
        <v>127199.885866806</v>
      </c>
      <c r="V48" s="119">
        <v>-0.00689773541251804</v>
      </c>
      <c r="W48" s="118">
        <v>132979.517592941</v>
      </c>
      <c r="X48" s="119">
        <v>0.0454373971073154</v>
      </c>
      <c r="Y48" s="118">
        <v>129097.719541482</v>
      </c>
      <c r="Z48" s="119">
        <v>-0.0291909470099143</v>
      </c>
      <c r="AA48" s="118">
        <v>127046.146971427</v>
      </c>
      <c r="AB48" s="119">
        <v>-0.0158916251761939</v>
      </c>
      <c r="AC48" s="117">
        <v>52454.0705777543</v>
      </c>
      <c r="AD48" s="118">
        <v>54286.490088513</v>
      </c>
      <c r="AE48" s="119">
        <v>0.0349337904680327</v>
      </c>
      <c r="AF48" s="118">
        <v>47062.0045969624</v>
      </c>
      <c r="AG48" s="119">
        <v>-0.133080725605416</v>
      </c>
      <c r="AH48" s="118">
        <v>124815.134142887</v>
      </c>
      <c r="AI48" s="119">
        <v>1.6521423218539</v>
      </c>
      <c r="AJ48" s="118">
        <v>121562.607321879</v>
      </c>
      <c r="AK48" s="119">
        <v>-0.0260587535585547</v>
      </c>
      <c r="AL48" s="117">
        <v>8248.182243513989</v>
      </c>
      <c r="AM48" s="118">
        <v>10422.2598949825</v>
      </c>
      <c r="AN48" s="119">
        <v>0.263582640063279</v>
      </c>
      <c r="AO48" s="118">
        <v>2569.233814774110</v>
      </c>
      <c r="AP48" s="119">
        <v>-0.753485919497076</v>
      </c>
      <c r="AQ48" s="118">
        <v>2307.191840097330</v>
      </c>
      <c r="AR48" s="119">
        <v>-0.101992264452511</v>
      </c>
      <c r="AS48" s="118">
        <v>19905.6495927081</v>
      </c>
      <c r="AT48" s="119">
        <v>7.62765256306919</v>
      </c>
    </row>
    <row r="49" ht="14.4" customHeight="1">
      <c r="A49" t="s" s="96">
        <v>113</v>
      </c>
      <c r="B49" s="117">
        <v>32185.3488116659</v>
      </c>
      <c r="C49" s="118">
        <v>33109.2232205057</v>
      </c>
      <c r="D49" s="119">
        <v>0.0287048126849869</v>
      </c>
      <c r="E49" s="118">
        <v>34730.2683622139</v>
      </c>
      <c r="F49" s="119">
        <v>0.0489605307533827</v>
      </c>
      <c r="G49" s="118">
        <v>33916.6793289444</v>
      </c>
      <c r="H49" s="119">
        <v>-0.02342593569345</v>
      </c>
      <c r="I49" s="118">
        <v>38689.9696201579</v>
      </c>
      <c r="J49" s="119">
        <v>0.140735779140383</v>
      </c>
      <c r="K49" s="117">
        <v>126464.191624494</v>
      </c>
      <c r="L49" s="118">
        <v>127383.633009708</v>
      </c>
      <c r="M49" s="119">
        <v>0.00727036937020853</v>
      </c>
      <c r="N49" s="118">
        <v>129470.408063547</v>
      </c>
      <c r="O49" s="119">
        <v>0.0163818145591672</v>
      </c>
      <c r="P49" s="118">
        <v>138657.835508131</v>
      </c>
      <c r="Q49" s="119">
        <v>0.0709616010484411</v>
      </c>
      <c r="R49" s="118">
        <v>135822.23542537</v>
      </c>
      <c r="S49" s="119">
        <v>-0.0204503414637125</v>
      </c>
      <c r="T49" t="s" s="114">
        <v>125</v>
      </c>
      <c r="U49" t="s" s="115">
        <v>125</v>
      </c>
      <c r="V49" t="s" s="116">
        <v>125</v>
      </c>
      <c r="W49" t="s" s="115">
        <v>125</v>
      </c>
      <c r="X49" t="s" s="116">
        <v>125</v>
      </c>
      <c r="Y49" t="s" s="115">
        <v>125</v>
      </c>
      <c r="Z49" t="s" s="116">
        <v>125</v>
      </c>
      <c r="AA49" t="s" s="115">
        <v>125</v>
      </c>
      <c r="AB49" t="s" s="116">
        <v>125</v>
      </c>
      <c r="AC49" s="117">
        <v>12009.0835326258</v>
      </c>
      <c r="AD49" s="118">
        <v>12484.3475608099</v>
      </c>
      <c r="AE49" s="119">
        <v>0.0395753786617352</v>
      </c>
      <c r="AF49" t="s" s="115">
        <v>125</v>
      </c>
      <c r="AG49" t="s" s="116">
        <v>125</v>
      </c>
      <c r="AH49" t="s" s="115">
        <v>125</v>
      </c>
      <c r="AI49" t="s" s="116">
        <v>125</v>
      </c>
      <c r="AJ49" t="s" s="115">
        <v>125</v>
      </c>
      <c r="AK49" t="s" s="116">
        <v>125</v>
      </c>
      <c r="AL49" s="117">
        <v>2973.241192448270</v>
      </c>
      <c r="AM49" s="118">
        <v>5014.565223740820</v>
      </c>
      <c r="AN49" s="119">
        <v>0.686565232742404</v>
      </c>
      <c r="AO49" s="118">
        <v>6236.340211071580</v>
      </c>
      <c r="AP49" s="119">
        <v>0.243645247956179</v>
      </c>
      <c r="AQ49" s="118">
        <v>8825.020372861420</v>
      </c>
      <c r="AR49" s="119">
        <v>0.415096045785647</v>
      </c>
      <c r="AS49" s="118">
        <v>9848.058994075171</v>
      </c>
      <c r="AT49" s="119">
        <v>0.11592478861123</v>
      </c>
    </row>
    <row r="50" ht="14.4" customHeight="1">
      <c r="A50" t="s" s="96">
        <v>114</v>
      </c>
      <c r="B50" t="s" s="114">
        <v>125</v>
      </c>
      <c r="C50" t="s" s="115">
        <v>125</v>
      </c>
      <c r="D50" t="s" s="116">
        <v>125</v>
      </c>
      <c r="E50" t="s" s="115">
        <v>125</v>
      </c>
      <c r="F50" t="s" s="116">
        <v>125</v>
      </c>
      <c r="G50" t="s" s="115">
        <v>125</v>
      </c>
      <c r="H50" t="s" s="116">
        <v>125</v>
      </c>
      <c r="I50" t="s" s="115">
        <v>125</v>
      </c>
      <c r="J50" t="s" s="116">
        <v>125</v>
      </c>
      <c r="K50" s="117">
        <v>17816.9824224053</v>
      </c>
      <c r="L50" s="118">
        <v>17658.3284788565</v>
      </c>
      <c r="M50" s="119">
        <v>-0.008904647250998149</v>
      </c>
      <c r="N50" s="118">
        <v>17336.4108007809</v>
      </c>
      <c r="O50" s="119">
        <v>-0.0182303595983664</v>
      </c>
      <c r="P50" t="s" s="115">
        <v>125</v>
      </c>
      <c r="Q50" t="s" s="116">
        <v>125</v>
      </c>
      <c r="R50" s="118">
        <v>17659.8334847807</v>
      </c>
      <c r="S50" t="s" s="116">
        <v>125</v>
      </c>
      <c r="T50" s="117">
        <v>15103.1085857961</v>
      </c>
      <c r="U50" s="118">
        <v>13125.7062963742</v>
      </c>
      <c r="V50" s="119">
        <v>-0.130926840536758</v>
      </c>
      <c r="W50" s="118">
        <v>12611.9551016824</v>
      </c>
      <c r="X50" s="119">
        <v>-0.0391408418786369</v>
      </c>
      <c r="Y50" s="118">
        <v>11727.2522022262</v>
      </c>
      <c r="Z50" s="119">
        <v>-0.0701479582129344</v>
      </c>
      <c r="AA50" s="118">
        <v>10506.2661406983</v>
      </c>
      <c r="AB50" s="119">
        <v>-0.104115272740198</v>
      </c>
      <c r="AC50" t="s" s="114">
        <v>125</v>
      </c>
      <c r="AD50" t="s" s="115">
        <v>125</v>
      </c>
      <c r="AE50" t="s" s="116">
        <v>125</v>
      </c>
      <c r="AF50" t="s" s="115">
        <v>125</v>
      </c>
      <c r="AG50" t="s" s="116">
        <v>125</v>
      </c>
      <c r="AH50" t="s" s="115">
        <v>125</v>
      </c>
      <c r="AI50" t="s" s="116">
        <v>125</v>
      </c>
      <c r="AJ50" t="s" s="115">
        <v>125</v>
      </c>
      <c r="AK50" t="s" s="116">
        <v>125</v>
      </c>
      <c r="AL50" t="s" s="114">
        <v>125</v>
      </c>
      <c r="AM50" t="s" s="115">
        <v>125</v>
      </c>
      <c r="AN50" t="s" s="116">
        <v>125</v>
      </c>
      <c r="AO50" t="s" s="115">
        <v>125</v>
      </c>
      <c r="AP50" t="s" s="116">
        <v>125</v>
      </c>
      <c r="AQ50" t="s" s="115">
        <v>125</v>
      </c>
      <c r="AR50" t="s" s="116">
        <v>125</v>
      </c>
      <c r="AS50" t="s" s="115">
        <v>125</v>
      </c>
      <c r="AT50" t="s" s="116">
        <v>125</v>
      </c>
    </row>
    <row r="51" ht="14.4" customHeight="1">
      <c r="A51" t="s" s="96">
        <v>115</v>
      </c>
      <c r="B51" s="117">
        <v>132892.807500939</v>
      </c>
      <c r="C51" s="118">
        <v>128042.464619719</v>
      </c>
      <c r="D51" s="119">
        <v>-0.0364981594747822</v>
      </c>
      <c r="E51" s="118">
        <v>123235.195717907</v>
      </c>
      <c r="F51" s="119">
        <v>-0.0375443327812318</v>
      </c>
      <c r="G51" s="118">
        <v>118038.126060521</v>
      </c>
      <c r="H51" s="119">
        <v>-0.0421719592938563</v>
      </c>
      <c r="I51" s="118">
        <v>116280.145951806</v>
      </c>
      <c r="J51" s="119">
        <v>-0.0148933244485177</v>
      </c>
      <c r="K51" s="117">
        <v>209967.765574787</v>
      </c>
      <c r="L51" s="118">
        <v>211693.741342318</v>
      </c>
      <c r="M51" s="119">
        <v>0.00822019400362173</v>
      </c>
      <c r="N51" s="118">
        <v>211977.759230403</v>
      </c>
      <c r="O51" s="119">
        <v>0.00134164518177959</v>
      </c>
      <c r="P51" s="118">
        <v>210867.432579482</v>
      </c>
      <c r="Q51" s="119">
        <v>-0.00523793937133799</v>
      </c>
      <c r="R51" s="118">
        <v>210537.970743227</v>
      </c>
      <c r="S51" s="119">
        <v>-0.00156241213839858</v>
      </c>
      <c r="T51" s="117">
        <v>124228.162761253</v>
      </c>
      <c r="U51" s="118">
        <v>129742.427560577</v>
      </c>
      <c r="V51" s="119">
        <v>0.044388202133534</v>
      </c>
      <c r="W51" s="118">
        <v>142530.614286677</v>
      </c>
      <c r="X51" s="119">
        <v>0.0985659584651282</v>
      </c>
      <c r="Y51" s="118">
        <v>139468.768948418</v>
      </c>
      <c r="Z51" s="119">
        <v>-0.0214820188180823</v>
      </c>
      <c r="AA51" s="118">
        <v>133588.795689404</v>
      </c>
      <c r="AB51" s="119">
        <v>-0.0421597846123432</v>
      </c>
      <c r="AC51" t="s" s="114">
        <v>125</v>
      </c>
      <c r="AD51" t="s" s="115">
        <v>125</v>
      </c>
      <c r="AE51" t="s" s="116">
        <v>125</v>
      </c>
      <c r="AF51" t="s" s="115">
        <v>125</v>
      </c>
      <c r="AG51" t="s" s="116">
        <v>125</v>
      </c>
      <c r="AH51" t="s" s="115">
        <v>125</v>
      </c>
      <c r="AI51" t="s" s="116">
        <v>125</v>
      </c>
      <c r="AJ51" t="s" s="115">
        <v>125</v>
      </c>
      <c r="AK51" t="s" s="116">
        <v>125</v>
      </c>
      <c r="AL51" s="117">
        <v>3516.556919089860</v>
      </c>
      <c r="AM51" t="s" s="115">
        <v>125</v>
      </c>
      <c r="AN51" t="s" s="116">
        <v>125</v>
      </c>
      <c r="AO51" t="s" s="115">
        <v>125</v>
      </c>
      <c r="AP51" t="s" s="116">
        <v>125</v>
      </c>
      <c r="AQ51" s="118">
        <v>14776.8232577807</v>
      </c>
      <c r="AR51" t="s" s="116">
        <v>125</v>
      </c>
      <c r="AS51" s="118">
        <v>14720.910465867</v>
      </c>
      <c r="AT51" s="119">
        <v>-0.00378381678784134</v>
      </c>
    </row>
    <row r="52" ht="14.4" customHeight="1">
      <c r="A52" t="s" s="96">
        <v>116</v>
      </c>
      <c r="B52" s="117">
        <v>28464.2537246581</v>
      </c>
      <c r="C52" s="118">
        <v>30455.2905870005</v>
      </c>
      <c r="D52" s="119">
        <v>0.0699486760342332</v>
      </c>
      <c r="E52" s="118">
        <v>27744.0374997822</v>
      </c>
      <c r="F52" s="119">
        <v>-0.0890240426198903</v>
      </c>
      <c r="G52" s="118">
        <v>23548.9555799033</v>
      </c>
      <c r="H52" s="119">
        <v>-0.151206612228367</v>
      </c>
      <c r="I52" s="118">
        <v>19415.2069953279</v>
      </c>
      <c r="J52" s="119">
        <v>-0.175538510425625</v>
      </c>
      <c r="K52" s="117">
        <v>133109.480413737</v>
      </c>
      <c r="L52" s="118">
        <v>133397.912096603</v>
      </c>
      <c r="M52" s="119">
        <v>0.00216687558218132</v>
      </c>
      <c r="N52" s="118">
        <v>134886.237884524</v>
      </c>
      <c r="O52" s="119">
        <v>0.0111570396007656</v>
      </c>
      <c r="P52" s="118">
        <v>132991.262477322</v>
      </c>
      <c r="Q52" s="119">
        <v>-0.0140486934539936</v>
      </c>
      <c r="R52" s="118">
        <v>128778.605065442</v>
      </c>
      <c r="S52" s="119">
        <v>-0.0316761968674328</v>
      </c>
      <c r="T52" s="117">
        <v>40250.9139835738</v>
      </c>
      <c r="U52" s="118">
        <v>39539.059326969</v>
      </c>
      <c r="V52" s="119">
        <v>-0.01768542838295</v>
      </c>
      <c r="W52" s="118">
        <v>38447.5308735614</v>
      </c>
      <c r="X52" s="119">
        <v>-0.0276063333824199</v>
      </c>
      <c r="Y52" s="118">
        <v>37593.9839995078</v>
      </c>
      <c r="Z52" s="119">
        <v>-0.0222003040158947</v>
      </c>
      <c r="AA52" s="118">
        <v>35816.6097811503</v>
      </c>
      <c r="AB52" s="119">
        <v>-0.0472781554192506</v>
      </c>
      <c r="AC52" s="117">
        <v>133515.838238849</v>
      </c>
      <c r="AD52" s="118">
        <v>139003.868522224</v>
      </c>
      <c r="AE52" s="119">
        <v>0.0411039645615481</v>
      </c>
      <c r="AF52" s="118">
        <v>126482.908215207</v>
      </c>
      <c r="AG52" s="119">
        <v>-0.09007634420631309</v>
      </c>
      <c r="AH52" s="118">
        <v>106849.807728513</v>
      </c>
      <c r="AI52" s="119">
        <v>-0.155223348069202</v>
      </c>
      <c r="AJ52" s="118">
        <v>100999.53525978</v>
      </c>
      <c r="AK52" s="119">
        <v>-0.0547522975764055</v>
      </c>
      <c r="AL52" t="s" s="114">
        <v>125</v>
      </c>
      <c r="AM52" t="s" s="115">
        <v>125</v>
      </c>
      <c r="AN52" t="s" s="116">
        <v>125</v>
      </c>
      <c r="AO52" t="s" s="115">
        <v>125</v>
      </c>
      <c r="AP52" t="s" s="116">
        <v>125</v>
      </c>
      <c r="AQ52" t="s" s="115">
        <v>125</v>
      </c>
      <c r="AR52" t="s" s="116">
        <v>125</v>
      </c>
      <c r="AS52" t="s" s="115">
        <v>125</v>
      </c>
      <c r="AT52" t="s" s="116">
        <v>125</v>
      </c>
    </row>
    <row r="53" ht="14.4" customHeight="1">
      <c r="A53" t="s" s="96">
        <v>117</v>
      </c>
      <c r="B53" s="117">
        <v>11897.4179103563</v>
      </c>
      <c r="C53" s="118">
        <v>11372.0996300625</v>
      </c>
      <c r="D53" s="119">
        <v>-0.0441539739338365</v>
      </c>
      <c r="E53" s="118">
        <v>10692.5166620248</v>
      </c>
      <c r="F53" s="119">
        <v>-0.0597587947823851</v>
      </c>
      <c r="G53" s="118">
        <v>10466.776303084</v>
      </c>
      <c r="H53" s="119">
        <v>-0.0211119950593609</v>
      </c>
      <c r="I53" s="118">
        <v>9416.649827438639</v>
      </c>
      <c r="J53" s="119">
        <v>-0.100329504064773</v>
      </c>
      <c r="K53" s="117">
        <v>57383.9888258734</v>
      </c>
      <c r="L53" s="118">
        <v>55063.5663667294</v>
      </c>
      <c r="M53" s="119">
        <v>-0.0404367578242969</v>
      </c>
      <c r="N53" s="118">
        <v>53491.7768687418</v>
      </c>
      <c r="O53" s="119">
        <v>-0.0285449999282513</v>
      </c>
      <c r="P53" s="118">
        <v>51438.1615116486</v>
      </c>
      <c r="Q53" s="119">
        <v>-0.0383912346402766</v>
      </c>
      <c r="R53" s="118">
        <v>50470.4501866451</v>
      </c>
      <c r="S53" s="119">
        <v>-0.0188131009461595</v>
      </c>
      <c r="T53" s="117">
        <v>7412.817178012720</v>
      </c>
      <c r="U53" s="118">
        <v>7099.617061642380</v>
      </c>
      <c r="V53" s="119">
        <v>-0.0422511588845506</v>
      </c>
      <c r="W53" s="118">
        <v>6163.417318530350</v>
      </c>
      <c r="X53" s="119">
        <v>-0.131866230950695</v>
      </c>
      <c r="Y53" s="118">
        <v>5803.702460332260</v>
      </c>
      <c r="Z53" s="119">
        <v>-0.0583628918192189</v>
      </c>
      <c r="AA53" s="118">
        <v>5020.705592518210</v>
      </c>
      <c r="AB53" s="119">
        <v>-0.134913337333496</v>
      </c>
      <c r="AC53" t="s" s="114">
        <v>125</v>
      </c>
      <c r="AD53" t="s" s="115">
        <v>125</v>
      </c>
      <c r="AE53" t="s" s="116">
        <v>125</v>
      </c>
      <c r="AF53" t="s" s="115">
        <v>125</v>
      </c>
      <c r="AG53" t="s" s="116">
        <v>125</v>
      </c>
      <c r="AH53" t="s" s="115">
        <v>125</v>
      </c>
      <c r="AI53" t="s" s="116">
        <v>125</v>
      </c>
      <c r="AJ53" t="s" s="115">
        <v>125</v>
      </c>
      <c r="AK53" t="s" s="116">
        <v>125</v>
      </c>
      <c r="AL53" t="s" s="114">
        <v>125</v>
      </c>
      <c r="AM53" t="s" s="115">
        <v>125</v>
      </c>
      <c r="AN53" t="s" s="116">
        <v>125</v>
      </c>
      <c r="AO53" t="s" s="115">
        <v>125</v>
      </c>
      <c r="AP53" t="s" s="116">
        <v>125</v>
      </c>
      <c r="AQ53" t="s" s="115">
        <v>125</v>
      </c>
      <c r="AR53" t="s" s="116">
        <v>125</v>
      </c>
      <c r="AS53" t="s" s="115">
        <v>125</v>
      </c>
      <c r="AT53" t="s" s="116">
        <v>125</v>
      </c>
    </row>
    <row r="54" ht="14.4" customHeight="1">
      <c r="A54" t="s" s="96">
        <v>118</v>
      </c>
      <c r="B54" s="117">
        <v>91778.3992487357</v>
      </c>
      <c r="C54" s="118">
        <v>81279.9069567187</v>
      </c>
      <c r="D54" s="119">
        <v>-0.114389577263865</v>
      </c>
      <c r="E54" s="118">
        <v>76226.2266752133</v>
      </c>
      <c r="F54" s="119">
        <v>-0.0621762557405046</v>
      </c>
      <c r="G54" s="118">
        <v>87271.884655698</v>
      </c>
      <c r="H54" s="119">
        <v>0.144906267334317</v>
      </c>
      <c r="I54" s="118">
        <v>92021.054865324593</v>
      </c>
      <c r="J54" s="119">
        <v>0.0544181007246818</v>
      </c>
      <c r="K54" s="117">
        <v>143300.394209649</v>
      </c>
      <c r="L54" s="118">
        <v>146783.350550972</v>
      </c>
      <c r="M54" s="119">
        <v>0.0243052809486848</v>
      </c>
      <c r="N54" s="118">
        <v>141980.438168252</v>
      </c>
      <c r="O54" s="119">
        <v>-0.0327210978948976</v>
      </c>
      <c r="P54" s="118">
        <v>143784.359311059</v>
      </c>
      <c r="Q54" s="119">
        <v>0.0127054203105681</v>
      </c>
      <c r="R54" s="118">
        <v>143295.617284574</v>
      </c>
      <c r="S54" s="119">
        <v>-0.00339913206711806</v>
      </c>
      <c r="T54" s="117">
        <v>44284.3395377332</v>
      </c>
      <c r="U54" s="118">
        <v>43437.9516588155</v>
      </c>
      <c r="V54" s="119">
        <v>-0.0191125776686029</v>
      </c>
      <c r="W54" s="118">
        <v>42192.3658404244</v>
      </c>
      <c r="X54" s="119">
        <v>-0.0286750588097369</v>
      </c>
      <c r="Y54" s="118">
        <v>41075.3937320329</v>
      </c>
      <c r="Z54" s="119">
        <v>-0.0264733225109028</v>
      </c>
      <c r="AA54" s="118">
        <v>39971.3887429723</v>
      </c>
      <c r="AB54" s="119">
        <v>-0.0268775266346275</v>
      </c>
      <c r="AC54" s="117">
        <v>12922.2657600846</v>
      </c>
      <c r="AD54" s="118">
        <v>12296.1551311669</v>
      </c>
      <c r="AE54" s="119">
        <v>-0.0484520780288945</v>
      </c>
      <c r="AF54" s="118">
        <v>11010.2215413651</v>
      </c>
      <c r="AG54" s="119">
        <v>-0.104580137131021</v>
      </c>
      <c r="AH54" t="s" s="115">
        <v>125</v>
      </c>
      <c r="AI54" t="s" s="116">
        <v>125</v>
      </c>
      <c r="AJ54" t="s" s="115">
        <v>125</v>
      </c>
      <c r="AK54" t="s" s="116">
        <v>125</v>
      </c>
      <c r="AL54" t="s" s="114">
        <v>125</v>
      </c>
      <c r="AM54" t="s" s="115">
        <v>125</v>
      </c>
      <c r="AN54" t="s" s="116">
        <v>125</v>
      </c>
      <c r="AO54" t="s" s="115">
        <v>125</v>
      </c>
      <c r="AP54" t="s" s="116">
        <v>125</v>
      </c>
      <c r="AQ54" t="s" s="115">
        <v>125</v>
      </c>
      <c r="AR54" t="s" s="116">
        <v>125</v>
      </c>
      <c r="AS54" t="s" s="115">
        <v>125</v>
      </c>
      <c r="AT54" t="s" s="116">
        <v>125</v>
      </c>
    </row>
    <row r="55" ht="14.4" customHeight="1">
      <c r="A55" t="s" s="96">
        <v>119</v>
      </c>
      <c r="B55" s="117">
        <v>17617.6849315068</v>
      </c>
      <c r="C55" s="118">
        <v>18268.37700112</v>
      </c>
      <c r="D55" s="119">
        <v>0.0369340280600354</v>
      </c>
      <c r="E55" s="118">
        <v>16899.8530887056</v>
      </c>
      <c r="F55" s="119">
        <v>-0.0749121781497319</v>
      </c>
      <c r="G55" s="118">
        <v>16382.2387140212</v>
      </c>
      <c r="H55" s="119">
        <v>-0.0306283357593402</v>
      </c>
      <c r="I55" s="118">
        <v>16601.5842114122</v>
      </c>
      <c r="J55" s="119">
        <v>0.0133892260526809</v>
      </c>
      <c r="K55" t="s" s="114">
        <v>125</v>
      </c>
      <c r="L55" t="s" s="115">
        <v>125</v>
      </c>
      <c r="M55" t="s" s="116">
        <v>125</v>
      </c>
      <c r="N55" t="s" s="115">
        <v>125</v>
      </c>
      <c r="O55" t="s" s="116">
        <v>125</v>
      </c>
      <c r="P55" t="s" s="115">
        <v>125</v>
      </c>
      <c r="Q55" t="s" s="116">
        <v>125</v>
      </c>
      <c r="R55" t="s" s="115">
        <v>125</v>
      </c>
      <c r="S55" t="s" s="116">
        <v>125</v>
      </c>
      <c r="T55" t="s" s="114">
        <v>125</v>
      </c>
      <c r="U55" t="s" s="115">
        <v>125</v>
      </c>
      <c r="V55" t="s" s="116">
        <v>125</v>
      </c>
      <c r="W55" t="s" s="115">
        <v>125</v>
      </c>
      <c r="X55" t="s" s="116">
        <v>125</v>
      </c>
      <c r="Y55" t="s" s="115">
        <v>125</v>
      </c>
      <c r="Z55" t="s" s="116">
        <v>125</v>
      </c>
      <c r="AA55" t="s" s="115">
        <v>125</v>
      </c>
      <c r="AB55" t="s" s="116">
        <v>125</v>
      </c>
      <c r="AC55" t="s" s="114">
        <v>125</v>
      </c>
      <c r="AD55" t="s" s="115">
        <v>125</v>
      </c>
      <c r="AE55" t="s" s="116">
        <v>125</v>
      </c>
      <c r="AF55" t="s" s="115">
        <v>125</v>
      </c>
      <c r="AG55" t="s" s="116">
        <v>125</v>
      </c>
      <c r="AH55" t="s" s="115">
        <v>125</v>
      </c>
      <c r="AI55" t="s" s="116">
        <v>125</v>
      </c>
      <c r="AJ55" t="s" s="115">
        <v>125</v>
      </c>
      <c r="AK55" t="s" s="116">
        <v>125</v>
      </c>
      <c r="AL55" t="s" s="114">
        <v>125</v>
      </c>
      <c r="AM55" t="s" s="115">
        <v>125</v>
      </c>
      <c r="AN55" t="s" s="116">
        <v>125</v>
      </c>
      <c r="AO55" t="s" s="115">
        <v>125</v>
      </c>
      <c r="AP55" t="s" s="116">
        <v>125</v>
      </c>
      <c r="AQ55" t="s" s="115">
        <v>125</v>
      </c>
      <c r="AR55" t="s" s="116">
        <v>125</v>
      </c>
      <c r="AS55" t="s" s="115">
        <v>125</v>
      </c>
      <c r="AT55" t="s" s="116">
        <v>125</v>
      </c>
    </row>
    <row r="56" ht="15" customHeight="1">
      <c r="A56" t="s" s="101">
        <v>120</v>
      </c>
      <c r="B56" t="s" s="120">
        <v>125</v>
      </c>
      <c r="C56" t="s" s="121">
        <v>125</v>
      </c>
      <c r="D56" t="s" s="122">
        <v>125</v>
      </c>
      <c r="E56" t="s" s="121">
        <v>125</v>
      </c>
      <c r="F56" t="s" s="122">
        <v>125</v>
      </c>
      <c r="G56" t="s" s="121">
        <v>125</v>
      </c>
      <c r="H56" t="s" s="122">
        <v>125</v>
      </c>
      <c r="I56" t="s" s="121">
        <v>125</v>
      </c>
      <c r="J56" t="s" s="122">
        <v>125</v>
      </c>
      <c r="K56" s="123">
        <v>40954.2535338959</v>
      </c>
      <c r="L56" s="124">
        <v>43633.1496144466</v>
      </c>
      <c r="M56" s="125">
        <v>0.0654119132786406</v>
      </c>
      <c r="N56" s="124">
        <v>46100.451520532</v>
      </c>
      <c r="O56" s="125">
        <v>0.0565465002615455</v>
      </c>
      <c r="P56" s="124">
        <v>45325.7969758833</v>
      </c>
      <c r="Q56" s="125">
        <v>-0.0168036216370607</v>
      </c>
      <c r="R56" s="124">
        <v>46800.2180487112</v>
      </c>
      <c r="S56" s="125">
        <v>0.0325294020447653</v>
      </c>
      <c r="T56" s="123">
        <v>386047.000672359</v>
      </c>
      <c r="U56" s="124">
        <v>423620.733315697</v>
      </c>
      <c r="V56" s="125">
        <v>0.0973294251163643</v>
      </c>
      <c r="W56" s="124">
        <v>453631.98299399</v>
      </c>
      <c r="X56" s="125">
        <v>0.0708446195335959</v>
      </c>
      <c r="Y56" s="124">
        <v>432470.812724234</v>
      </c>
      <c r="Z56" s="125">
        <v>-0.0466483208042151</v>
      </c>
      <c r="AA56" s="124">
        <v>462077.469673065</v>
      </c>
      <c r="AB56" s="125">
        <v>0.06845931812677029</v>
      </c>
      <c r="AC56" t="s" s="120">
        <v>125</v>
      </c>
      <c r="AD56" t="s" s="121">
        <v>125</v>
      </c>
      <c r="AE56" t="s" s="122">
        <v>125</v>
      </c>
      <c r="AF56" t="s" s="121">
        <v>125</v>
      </c>
      <c r="AG56" t="s" s="122">
        <v>125</v>
      </c>
      <c r="AH56" t="s" s="121">
        <v>125</v>
      </c>
      <c r="AI56" t="s" s="122">
        <v>125</v>
      </c>
      <c r="AJ56" t="s" s="121">
        <v>125</v>
      </c>
      <c r="AK56" t="s" s="122">
        <v>125</v>
      </c>
      <c r="AL56" s="123">
        <v>666600.494339305</v>
      </c>
      <c r="AM56" s="124">
        <v>688664.2966286771</v>
      </c>
      <c r="AN56" s="125">
        <v>0.0330989887897404</v>
      </c>
      <c r="AO56" s="124">
        <v>743872.693234097</v>
      </c>
      <c r="AP56" s="125">
        <v>0.080167357122608</v>
      </c>
      <c r="AQ56" s="124">
        <v>736705.354626672</v>
      </c>
      <c r="AR56" s="125">
        <v>-0.00963516831927869</v>
      </c>
      <c r="AS56" s="124">
        <v>735029.43739569</v>
      </c>
      <c r="AT56" s="125">
        <v>-0.00227488129474862</v>
      </c>
    </row>
    <row r="57" ht="14.4" customHeight="1">
      <c r="A57" s="33"/>
      <c r="B57" s="33"/>
      <c r="C57" s="33"/>
      <c r="D57" s="33"/>
      <c r="E57" s="33"/>
      <c r="F57" s="33"/>
      <c r="G57" s="33"/>
      <c r="H57" s="33"/>
      <c r="I57" s="33"/>
      <c r="J57" s="33"/>
      <c r="K57" s="34"/>
      <c r="L57" s="34"/>
      <c r="M57" s="34"/>
      <c r="N57" s="34"/>
      <c r="O57" s="34"/>
      <c r="P57" s="34"/>
      <c r="Q57" s="34"/>
      <c r="R57" s="34"/>
      <c r="S57" s="34"/>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row>
    <row r="58" ht="14.4"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ht="14.4"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ht="14.4"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ht="14.4"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ht="14.4"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row>
    <row r="63" ht="14.4"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ht="14.4"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sheetData>
  <mergeCells count="26">
    <mergeCell ref="AL2:AT2"/>
    <mergeCell ref="T2:AB2"/>
    <mergeCell ref="AQ3:AR3"/>
    <mergeCell ref="AS3:AT3"/>
    <mergeCell ref="U3:V3"/>
    <mergeCell ref="W3:X3"/>
    <mergeCell ref="Y3:Z3"/>
    <mergeCell ref="AA3:AB3"/>
    <mergeCell ref="AD3:AE3"/>
    <mergeCell ref="AF3:AG3"/>
    <mergeCell ref="AM3:AN3"/>
    <mergeCell ref="AO3:AP3"/>
    <mergeCell ref="K2:S2"/>
    <mergeCell ref="B2:J2"/>
    <mergeCell ref="A2:A4"/>
    <mergeCell ref="AH3:AI3"/>
    <mergeCell ref="AJ3:AK3"/>
    <mergeCell ref="AC2:AK2"/>
    <mergeCell ref="P3:Q3"/>
    <mergeCell ref="R3:S3"/>
    <mergeCell ref="C3:D3"/>
    <mergeCell ref="E3:F3"/>
    <mergeCell ref="G3:H3"/>
    <mergeCell ref="I3:J3"/>
    <mergeCell ref="L3:M3"/>
    <mergeCell ref="N3:O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2.xml><?xml version="1.0" encoding="utf-8"?>
<worksheet xmlns:r="http://schemas.openxmlformats.org/officeDocument/2006/relationships" xmlns="http://schemas.openxmlformats.org/spreadsheetml/2006/main">
  <dimension ref="A1:M42"/>
  <sheetViews>
    <sheetView workbookViewId="0" showGridLines="0" defaultGridColor="1"/>
  </sheetViews>
  <sheetFormatPr defaultColWidth="8.83333" defaultRowHeight="14.4" customHeight="1" outlineLevelRow="0" outlineLevelCol="0"/>
  <cols>
    <col min="1" max="1" width="14" style="126" customWidth="1"/>
    <col min="2" max="2" width="58" style="126" customWidth="1"/>
    <col min="3" max="11" width="14" style="126" customWidth="1"/>
    <col min="12" max="13" width="8.85156" style="126" customWidth="1"/>
    <col min="14" max="16384" width="8.85156" style="126" customWidth="1"/>
  </cols>
  <sheetData>
    <row r="1" ht="18.6" customHeight="1">
      <c r="A1" t="s" s="14">
        <v>126</v>
      </c>
      <c r="B1" s="15"/>
      <c r="C1" s="15"/>
      <c r="D1" s="15"/>
      <c r="E1" s="15"/>
      <c r="F1" s="15"/>
      <c r="G1" s="15"/>
      <c r="H1" s="15"/>
      <c r="I1" s="15"/>
      <c r="J1" s="15"/>
      <c r="K1" s="15"/>
      <c r="L1" s="3"/>
      <c r="M1" s="3"/>
    </row>
    <row r="2" ht="18.6" customHeight="1">
      <c r="A2" t="s" s="53">
        <v>127</v>
      </c>
      <c r="B2" t="s" s="37">
        <v>128</v>
      </c>
      <c r="C2" t="s" s="21">
        <v>27</v>
      </c>
      <c r="D2" t="s" s="21">
        <v>1</v>
      </c>
      <c r="E2" s="54"/>
      <c r="F2" t="s" s="21">
        <v>2</v>
      </c>
      <c r="G2" s="54"/>
      <c r="H2" t="s" s="21">
        <v>3</v>
      </c>
      <c r="I2" s="54"/>
      <c r="J2" t="s" s="21">
        <v>4</v>
      </c>
      <c r="K2" s="54"/>
      <c r="L2" s="20"/>
      <c r="M2" s="3"/>
    </row>
    <row r="3" ht="29.4" customHeight="1">
      <c r="A3" s="55"/>
      <c r="B3" s="39"/>
      <c r="C3" t="s" s="21">
        <v>29</v>
      </c>
      <c r="D3" t="s" s="22">
        <v>29</v>
      </c>
      <c r="E3" t="s" s="23">
        <v>30</v>
      </c>
      <c r="F3" t="s" s="22">
        <v>29</v>
      </c>
      <c r="G3" t="s" s="23">
        <v>30</v>
      </c>
      <c r="H3" t="s" s="22">
        <v>29</v>
      </c>
      <c r="I3" t="s" s="23">
        <v>30</v>
      </c>
      <c r="J3" t="s" s="22">
        <v>29</v>
      </c>
      <c r="K3" t="s" s="23">
        <v>30</v>
      </c>
      <c r="L3" s="20"/>
      <c r="M3" s="3"/>
    </row>
    <row r="4" ht="14.4" customHeight="1">
      <c r="A4" t="s" s="127">
        <v>129</v>
      </c>
      <c r="B4" t="s" s="128">
        <v>130</v>
      </c>
      <c r="C4" s="92">
        <v>1611090.81972091</v>
      </c>
      <c r="D4" s="129">
        <v>1588161.63065744</v>
      </c>
      <c r="E4" s="95">
        <v>-0.014232089701458</v>
      </c>
      <c r="F4" s="129">
        <v>1559162.92418535</v>
      </c>
      <c r="G4" s="95">
        <v>-0.0182592916944395</v>
      </c>
      <c r="H4" s="129">
        <v>1538482.49082204</v>
      </c>
      <c r="I4" s="95">
        <v>-0.0132638052396742</v>
      </c>
      <c r="J4" s="129">
        <v>1569014.31630863</v>
      </c>
      <c r="K4" s="95">
        <v>0.0198454162908808</v>
      </c>
      <c r="L4" s="20"/>
      <c r="M4" s="3"/>
    </row>
    <row r="5" ht="14.4" customHeight="1">
      <c r="A5" t="s" s="130">
        <v>131</v>
      </c>
      <c r="B5" t="s" s="131">
        <v>132</v>
      </c>
      <c r="C5" s="97">
        <v>1001938.94628426</v>
      </c>
      <c r="D5" s="132">
        <v>998622.454987885</v>
      </c>
      <c r="E5" s="100">
        <v>-0.00331007324216459</v>
      </c>
      <c r="F5" s="132">
        <v>1011847.71805311</v>
      </c>
      <c r="G5" s="100">
        <v>0.0132435065916727</v>
      </c>
      <c r="H5" s="132">
        <v>977667.139276657</v>
      </c>
      <c r="I5" s="100">
        <v>-0.0337803586118857</v>
      </c>
      <c r="J5" s="132">
        <v>948038.462224763</v>
      </c>
      <c r="K5" s="100">
        <v>-0.0303054852327511</v>
      </c>
      <c r="L5" s="20"/>
      <c r="M5" s="3"/>
    </row>
    <row r="6" ht="14.4" customHeight="1">
      <c r="A6" t="s" s="130">
        <v>133</v>
      </c>
      <c r="B6" t="s" s="131">
        <v>134</v>
      </c>
      <c r="C6" s="97">
        <v>784092.166004715</v>
      </c>
      <c r="D6" s="132">
        <v>756258.076693687</v>
      </c>
      <c r="E6" s="100">
        <v>-0.0354984917817176</v>
      </c>
      <c r="F6" s="132">
        <v>698372.679884093</v>
      </c>
      <c r="G6" s="100">
        <v>-0.0765418560059095</v>
      </c>
      <c r="H6" s="132">
        <v>673215.705856808</v>
      </c>
      <c r="I6" s="100">
        <v>-0.03602227686149</v>
      </c>
      <c r="J6" s="132">
        <v>656790.014343994</v>
      </c>
      <c r="K6" s="100">
        <v>-0.0243988536956495</v>
      </c>
      <c r="L6" s="20"/>
      <c r="M6" s="3"/>
    </row>
    <row r="7" ht="14.4" customHeight="1">
      <c r="A7" t="s" s="130">
        <v>135</v>
      </c>
      <c r="B7" t="s" s="131">
        <v>136</v>
      </c>
      <c r="C7" s="97">
        <v>455076.796354247</v>
      </c>
      <c r="D7" s="132">
        <v>480018.6274747</v>
      </c>
      <c r="E7" s="100">
        <v>0.0548079605909795</v>
      </c>
      <c r="F7" s="132">
        <v>500232.178591726</v>
      </c>
      <c r="G7" s="100">
        <v>0.0421099306569976</v>
      </c>
      <c r="H7" s="132">
        <v>533295.267051635</v>
      </c>
      <c r="I7" s="100">
        <v>0.0660954850065605</v>
      </c>
      <c r="J7" s="132">
        <v>595211.514949807</v>
      </c>
      <c r="K7" s="100">
        <v>0.116101251452091</v>
      </c>
      <c r="L7" s="28"/>
      <c r="M7" s="29"/>
    </row>
    <row r="8" ht="14.4" customHeight="1">
      <c r="A8" t="s" s="130">
        <v>137</v>
      </c>
      <c r="B8" t="s" s="131">
        <v>138</v>
      </c>
      <c r="C8" s="97">
        <v>604240.169319473</v>
      </c>
      <c r="D8" s="132">
        <v>600941.199042676</v>
      </c>
      <c r="E8" s="100">
        <v>-0.00545970037131538</v>
      </c>
      <c r="F8" s="132">
        <v>591139.3473282669</v>
      </c>
      <c r="G8" s="100">
        <v>-0.0163108332895523</v>
      </c>
      <c r="H8" s="132">
        <v>580985.548219131</v>
      </c>
      <c r="I8" s="100">
        <v>-0.0171766592006229</v>
      </c>
      <c r="J8" s="132">
        <v>578694.462643541</v>
      </c>
      <c r="K8" s="100">
        <v>-0.00394344675631297</v>
      </c>
      <c r="L8" s="20"/>
      <c r="M8" s="3"/>
    </row>
    <row r="9" ht="14.4" customHeight="1">
      <c r="A9" t="s" s="130">
        <v>139</v>
      </c>
      <c r="B9" t="s" s="131">
        <v>140</v>
      </c>
      <c r="C9" s="97">
        <v>614260.4691412681</v>
      </c>
      <c r="D9" s="132">
        <v>602497.8470119979</v>
      </c>
      <c r="E9" s="100">
        <v>-0.0191492416005781</v>
      </c>
      <c r="F9" s="132">
        <v>584678.69241358</v>
      </c>
      <c r="G9" s="100">
        <v>-0.0295754660150065</v>
      </c>
      <c r="H9" s="132">
        <v>572469.313388463</v>
      </c>
      <c r="I9" s="100">
        <v>-0.0208822027953783</v>
      </c>
      <c r="J9" s="132">
        <v>559292.769102938</v>
      </c>
      <c r="K9" s="100">
        <v>-0.0230170316161263</v>
      </c>
      <c r="L9" s="20"/>
      <c r="M9" s="3"/>
    </row>
    <row r="10" ht="14.4" customHeight="1">
      <c r="A10" t="s" s="130">
        <v>141</v>
      </c>
      <c r="B10" t="s" s="131">
        <v>142</v>
      </c>
      <c r="C10" s="97">
        <v>460045.662545194</v>
      </c>
      <c r="D10" s="132">
        <v>480174.080770549</v>
      </c>
      <c r="E10" s="100">
        <v>0.0437530877130645</v>
      </c>
      <c r="F10" s="132">
        <v>507204.778001945</v>
      </c>
      <c r="G10" s="100">
        <v>0.056293536685736</v>
      </c>
      <c r="H10" s="132">
        <v>519287.481712368</v>
      </c>
      <c r="I10" s="100">
        <v>0.0238221409467414</v>
      </c>
      <c r="J10" s="132">
        <v>524958.815055178</v>
      </c>
      <c r="K10" s="100">
        <v>0.0109213750427963</v>
      </c>
      <c r="L10" s="20"/>
      <c r="M10" s="3"/>
    </row>
    <row r="11" ht="14.4" customHeight="1">
      <c r="A11" t="s" s="130">
        <v>143</v>
      </c>
      <c r="B11" t="s" s="131">
        <v>144</v>
      </c>
      <c r="C11" s="97">
        <v>442851.522464334</v>
      </c>
      <c r="D11" s="132">
        <v>443584.393448171</v>
      </c>
      <c r="E11" s="100">
        <v>0.00165489096607074</v>
      </c>
      <c r="F11" s="132">
        <v>446861.96493253</v>
      </c>
      <c r="G11" s="100">
        <v>0.00738883408156288</v>
      </c>
      <c r="H11" s="132">
        <v>433953.984659557</v>
      </c>
      <c r="I11" s="100">
        <v>-0.0288858334025409</v>
      </c>
      <c r="J11" s="132">
        <v>424594.003777621</v>
      </c>
      <c r="K11" s="100">
        <v>-0.0215690631099487</v>
      </c>
      <c r="L11" s="20"/>
      <c r="M11" s="3"/>
    </row>
    <row r="12" ht="14.4" customHeight="1">
      <c r="A12" t="s" s="130">
        <v>145</v>
      </c>
      <c r="B12" t="s" s="131">
        <v>146</v>
      </c>
      <c r="C12" s="97">
        <v>400364.223293892</v>
      </c>
      <c r="D12" s="132">
        <v>406762.054934726</v>
      </c>
      <c r="E12" s="100">
        <v>0.0159800283556728</v>
      </c>
      <c r="F12" s="132">
        <v>394699.686426014</v>
      </c>
      <c r="G12" s="100">
        <v>-0.0296546060832714</v>
      </c>
      <c r="H12" s="132">
        <v>407704.838076902</v>
      </c>
      <c r="I12" s="100">
        <v>0.0329494856422341</v>
      </c>
      <c r="J12" s="132">
        <v>419383.93403806</v>
      </c>
      <c r="K12" s="100">
        <v>0.0286459587191716</v>
      </c>
      <c r="L12" s="20"/>
      <c r="M12" s="3"/>
    </row>
    <row r="13" ht="14.4" customHeight="1">
      <c r="A13" t="s" s="130">
        <v>147</v>
      </c>
      <c r="B13" t="s" s="131">
        <v>148</v>
      </c>
      <c r="C13" s="97">
        <v>468244.185904565</v>
      </c>
      <c r="D13" s="132">
        <v>460956.034882989</v>
      </c>
      <c r="E13" s="100">
        <v>-0.0155648510776417</v>
      </c>
      <c r="F13" s="132">
        <v>448730.985435846</v>
      </c>
      <c r="G13" s="100">
        <v>-0.026521074727325</v>
      </c>
      <c r="H13" s="132">
        <v>430329.223252285</v>
      </c>
      <c r="I13" s="100">
        <v>-0.0410084500086122</v>
      </c>
      <c r="J13" s="132">
        <v>415115.134579181</v>
      </c>
      <c r="K13" s="100">
        <v>-0.0353545328809419</v>
      </c>
      <c r="L13" s="20"/>
      <c r="M13" s="3"/>
    </row>
    <row r="14" ht="14.4" customHeight="1">
      <c r="A14" t="s" s="130">
        <v>149</v>
      </c>
      <c r="B14" t="s" s="131">
        <v>150</v>
      </c>
      <c r="C14" s="97">
        <v>333569.281528068</v>
      </c>
      <c r="D14" s="132">
        <v>327183.715030209</v>
      </c>
      <c r="E14" s="100">
        <v>-0.0191431491191502</v>
      </c>
      <c r="F14" s="132">
        <v>305940.780644898</v>
      </c>
      <c r="G14" s="100">
        <v>-0.0649266250410713</v>
      </c>
      <c r="H14" s="132">
        <v>288104.615216782</v>
      </c>
      <c r="I14" s="100">
        <v>-0.0582994048407613</v>
      </c>
      <c r="J14" s="132">
        <v>282836.778547049</v>
      </c>
      <c r="K14" s="100">
        <v>-0.0182844577681268</v>
      </c>
      <c r="L14" s="20"/>
      <c r="M14" s="3"/>
    </row>
    <row r="15" ht="14.4" customHeight="1">
      <c r="A15" t="s" s="130">
        <v>151</v>
      </c>
      <c r="B15" t="s" s="131">
        <v>152</v>
      </c>
      <c r="C15" s="97">
        <v>250540.31080946</v>
      </c>
      <c r="D15" s="132">
        <v>254608.175976813</v>
      </c>
      <c r="E15" s="100">
        <v>0.0162363699247037</v>
      </c>
      <c r="F15" s="132">
        <v>247272.364551571</v>
      </c>
      <c r="G15" s="100">
        <v>-0.0288121596924293</v>
      </c>
      <c r="H15" s="132">
        <v>249723.980659862</v>
      </c>
      <c r="I15" s="100">
        <v>0.00991463851100605</v>
      </c>
      <c r="J15" s="132">
        <v>251492.051320368</v>
      </c>
      <c r="K15" s="100">
        <v>0.00708009961972755</v>
      </c>
      <c r="L15" s="20"/>
      <c r="M15" s="3"/>
    </row>
    <row r="16" ht="14.4" customHeight="1">
      <c r="A16" t="s" s="130">
        <v>153</v>
      </c>
      <c r="B16" t="s" s="131">
        <v>154</v>
      </c>
      <c r="C16" s="97">
        <v>264938.802059837</v>
      </c>
      <c r="D16" s="132">
        <v>267122.695045398</v>
      </c>
      <c r="E16" s="100">
        <v>0.00824300921035981</v>
      </c>
      <c r="F16" s="132">
        <v>261551.80812529</v>
      </c>
      <c r="G16" s="100">
        <v>-0.0208551614049887</v>
      </c>
      <c r="H16" s="132">
        <v>244162.702884321</v>
      </c>
      <c r="I16" s="100">
        <v>-0.0664843625651399</v>
      </c>
      <c r="J16" s="132">
        <v>237615.251479419</v>
      </c>
      <c r="K16" s="100">
        <v>-0.0268159359621915</v>
      </c>
      <c r="L16" s="20"/>
      <c r="M16" s="3"/>
    </row>
    <row r="17" ht="14.4" customHeight="1">
      <c r="A17" t="s" s="130">
        <v>155</v>
      </c>
      <c r="B17" t="s" s="131">
        <v>156</v>
      </c>
      <c r="C17" s="97">
        <v>233521.89117762</v>
      </c>
      <c r="D17" s="132">
        <v>231208.753682528</v>
      </c>
      <c r="E17" s="100">
        <v>-0.009905441770049039</v>
      </c>
      <c r="F17" s="132">
        <v>229093.046277385</v>
      </c>
      <c r="G17" s="100">
        <v>-0.009150637125306281</v>
      </c>
      <c r="H17" s="132">
        <v>227056.280061076</v>
      </c>
      <c r="I17" s="100">
        <v>-0.00889056324233883</v>
      </c>
      <c r="J17" s="132">
        <v>228176.935875839</v>
      </c>
      <c r="K17" s="100">
        <v>0.00493558607787192</v>
      </c>
      <c r="L17" s="20"/>
      <c r="M17" s="3"/>
    </row>
    <row r="18" ht="14.4" customHeight="1">
      <c r="A18" t="s" s="130">
        <v>157</v>
      </c>
      <c r="B18" t="s" s="131">
        <v>158</v>
      </c>
      <c r="C18" s="97">
        <v>135998.100528751</v>
      </c>
      <c r="D18" s="132">
        <v>134304.245075993</v>
      </c>
      <c r="E18" s="100">
        <v>-0.0124549934607409</v>
      </c>
      <c r="F18" s="132">
        <v>133189.130026604</v>
      </c>
      <c r="G18" s="100">
        <v>-0.008302902479054851</v>
      </c>
      <c r="H18" s="132">
        <v>123661.307922654</v>
      </c>
      <c r="I18" s="100">
        <v>-0.0715360337742731</v>
      </c>
      <c r="J18" s="132">
        <v>118161.436221622</v>
      </c>
      <c r="K18" s="100">
        <v>-0.0444752832832133</v>
      </c>
      <c r="L18" s="20"/>
      <c r="M18" s="3"/>
    </row>
    <row r="19" ht="14.4" customHeight="1">
      <c r="A19" t="s" s="130">
        <v>159</v>
      </c>
      <c r="B19" t="s" s="131">
        <v>160</v>
      </c>
      <c r="C19" s="97">
        <v>140811.358852194</v>
      </c>
      <c r="D19" s="132">
        <v>134811.847674685</v>
      </c>
      <c r="E19" s="100">
        <v>-0.0426067273720901</v>
      </c>
      <c r="F19" s="132">
        <v>125835.745454419</v>
      </c>
      <c r="G19" s="100">
        <v>-0.0665824434208941</v>
      </c>
      <c r="H19" s="132">
        <v>120789.81229311</v>
      </c>
      <c r="I19" s="100">
        <v>-0.0400993624115833</v>
      </c>
      <c r="J19" s="132">
        <v>117658.785085339</v>
      </c>
      <c r="K19" s="100">
        <v>-0.0259212854820379</v>
      </c>
      <c r="L19" s="20"/>
      <c r="M19" s="3"/>
    </row>
    <row r="20" ht="14.4" customHeight="1">
      <c r="A20" t="s" s="130">
        <v>161</v>
      </c>
      <c r="B20" t="s" s="131">
        <v>162</v>
      </c>
      <c r="C20" s="97">
        <v>139547.44188756</v>
      </c>
      <c r="D20" s="132">
        <v>132914.682962074</v>
      </c>
      <c r="E20" s="100">
        <v>-0.0475304945455801</v>
      </c>
      <c r="F20" s="132">
        <v>120318.591552158</v>
      </c>
      <c r="G20" s="100">
        <v>-0.09476824628554879</v>
      </c>
      <c r="H20" s="132">
        <v>116435.027530424</v>
      </c>
      <c r="I20" s="100">
        <v>-0.0322773394504908</v>
      </c>
      <c r="J20" s="132">
        <v>114878.729437744</v>
      </c>
      <c r="K20" s="100">
        <v>-0.0133662363095441</v>
      </c>
      <c r="L20" s="20"/>
      <c r="M20" s="3"/>
    </row>
    <row r="21" ht="14.4" customHeight="1">
      <c r="A21" t="s" s="130">
        <v>163</v>
      </c>
      <c r="B21" t="s" s="131">
        <v>164</v>
      </c>
      <c r="C21" s="97">
        <v>94993.839605757006</v>
      </c>
      <c r="D21" s="132">
        <v>94147.5919923897</v>
      </c>
      <c r="E21" s="100">
        <v>-0.008908447293839441</v>
      </c>
      <c r="F21" s="132">
        <v>92964.4663477172</v>
      </c>
      <c r="G21" s="100">
        <v>-0.0125667116878375</v>
      </c>
      <c r="H21" s="132">
        <v>93066.8848409879</v>
      </c>
      <c r="I21" s="100">
        <v>0.00110169505935431</v>
      </c>
      <c r="J21" s="132">
        <v>92343.737094324606</v>
      </c>
      <c r="K21" s="100">
        <v>-0.00777019396210521</v>
      </c>
      <c r="L21" s="20"/>
      <c r="M21" s="3"/>
    </row>
    <row r="22" ht="14.4" customHeight="1">
      <c r="A22" t="s" s="130">
        <v>165</v>
      </c>
      <c r="B22" t="s" s="131">
        <v>166</v>
      </c>
      <c r="C22" s="97">
        <v>102103.107892592</v>
      </c>
      <c r="D22" s="132">
        <v>101489.852081386</v>
      </c>
      <c r="E22" s="100">
        <v>-0.00600624039623676</v>
      </c>
      <c r="F22" s="132">
        <v>100380.257377002</v>
      </c>
      <c r="G22" s="100">
        <v>-0.0109330606127415</v>
      </c>
      <c r="H22" s="132">
        <v>94518.4797618834</v>
      </c>
      <c r="I22" s="100">
        <v>-0.0583957221100095</v>
      </c>
      <c r="J22" s="132">
        <v>87369.518524866406</v>
      </c>
      <c r="K22" s="100">
        <v>-0.0756355926907316</v>
      </c>
      <c r="L22" s="20"/>
      <c r="M22" s="3"/>
    </row>
    <row r="23" ht="14.4" customHeight="1">
      <c r="A23" t="s" s="130">
        <v>167</v>
      </c>
      <c r="B23" t="s" s="131">
        <v>168</v>
      </c>
      <c r="C23" s="97">
        <v>81626.3827972178</v>
      </c>
      <c r="D23" s="132">
        <v>83740.6812137907</v>
      </c>
      <c r="E23" s="100">
        <v>0.0259021451658028</v>
      </c>
      <c r="F23" s="132">
        <v>82962.509426747594</v>
      </c>
      <c r="G23" s="100">
        <v>-0.009292637410680199</v>
      </c>
      <c r="H23" s="132">
        <v>85021.837299053106</v>
      </c>
      <c r="I23" s="100">
        <v>0.0248223913010226</v>
      </c>
      <c r="J23" s="132">
        <v>86936.2353797902</v>
      </c>
      <c r="K23" s="100">
        <v>0.0225165456493659</v>
      </c>
      <c r="L23" s="20"/>
      <c r="M23" s="3"/>
    </row>
    <row r="24" ht="14.4" customHeight="1">
      <c r="A24" t="s" s="130">
        <v>169</v>
      </c>
      <c r="B24" t="s" s="131">
        <v>170</v>
      </c>
      <c r="C24" s="97">
        <v>89776.2125381857</v>
      </c>
      <c r="D24" s="132">
        <v>87177.5738091008</v>
      </c>
      <c r="E24" s="100">
        <v>-0.0289457380258674</v>
      </c>
      <c r="F24" s="132">
        <v>83523.1098040862</v>
      </c>
      <c r="G24" s="100">
        <v>-0.0419197718557419</v>
      </c>
      <c r="H24" s="132">
        <v>84462.962689771</v>
      </c>
      <c r="I24" s="100">
        <v>0.0112526088634546</v>
      </c>
      <c r="J24" s="132">
        <v>82537.2375374159</v>
      </c>
      <c r="K24" s="100">
        <v>-0.0227996401147822</v>
      </c>
      <c r="L24" s="20"/>
      <c r="M24" s="3"/>
    </row>
    <row r="25" ht="14.4" customHeight="1">
      <c r="A25" t="s" s="130">
        <v>171</v>
      </c>
      <c r="B25" t="s" s="131">
        <v>172</v>
      </c>
      <c r="C25" s="97">
        <v>86865.181003225094</v>
      </c>
      <c r="D25" s="132">
        <v>84957.8699452375</v>
      </c>
      <c r="E25" s="100">
        <v>-0.0219571413535284</v>
      </c>
      <c r="F25" s="132">
        <v>82089.8767639092</v>
      </c>
      <c r="G25" s="100">
        <v>-0.0337578282409496</v>
      </c>
      <c r="H25" s="132">
        <v>80521.2591600325</v>
      </c>
      <c r="I25" s="100">
        <v>-0.0191085389053283</v>
      </c>
      <c r="J25" s="132">
        <v>77468.0381799977</v>
      </c>
      <c r="K25" s="100">
        <v>-0.0379181971554446</v>
      </c>
      <c r="L25" s="20"/>
      <c r="M25" s="3"/>
    </row>
    <row r="26" ht="14.4" customHeight="1">
      <c r="A26" t="s" s="130">
        <v>173</v>
      </c>
      <c r="B26" t="s" s="131">
        <v>174</v>
      </c>
      <c r="C26" s="97">
        <v>93662.1749981277</v>
      </c>
      <c r="D26" s="132">
        <v>88876.9850093049</v>
      </c>
      <c r="E26" s="100">
        <v>-0.0510898875551253</v>
      </c>
      <c r="F26" s="132">
        <v>83198.384679854207</v>
      </c>
      <c r="G26" s="100">
        <v>-0.0638928101449006</v>
      </c>
      <c r="H26" s="132">
        <v>77555.73736749</v>
      </c>
      <c r="I26" s="100">
        <v>-0.0678215969465881</v>
      </c>
      <c r="J26" s="132">
        <v>74503.356955806594</v>
      </c>
      <c r="K26" s="100">
        <v>-0.0393572482873833</v>
      </c>
      <c r="L26" s="20"/>
      <c r="M26" s="3"/>
    </row>
    <row r="27" ht="14.4" customHeight="1">
      <c r="A27" t="s" s="130">
        <v>175</v>
      </c>
      <c r="B27" t="s" s="131">
        <v>176</v>
      </c>
      <c r="C27" s="97">
        <v>45235.3129394445</v>
      </c>
      <c r="D27" s="132">
        <v>46482.6504698015</v>
      </c>
      <c r="E27" s="100">
        <v>0.0275744202770687</v>
      </c>
      <c r="F27" s="132">
        <v>47848.8288106916</v>
      </c>
      <c r="G27" s="100">
        <v>0.0293911454506584</v>
      </c>
      <c r="H27" s="132">
        <v>50306.1101515838</v>
      </c>
      <c r="I27" s="100">
        <v>0.0513550990059597</v>
      </c>
      <c r="J27" s="132">
        <v>52103.8989952063</v>
      </c>
      <c r="K27" s="100">
        <v>0.0357369877775351</v>
      </c>
      <c r="L27" s="20"/>
      <c r="M27" s="3"/>
    </row>
    <row r="28" ht="14.4" customHeight="1">
      <c r="A28" t="s" s="130">
        <v>177</v>
      </c>
      <c r="B28" t="s" s="131">
        <v>178</v>
      </c>
      <c r="C28" s="97">
        <v>59142.6337781037</v>
      </c>
      <c r="D28" s="132">
        <v>56463.386566582</v>
      </c>
      <c r="E28" s="100">
        <v>-0.0453014524441698</v>
      </c>
      <c r="F28" s="132">
        <v>59037.5661531213</v>
      </c>
      <c r="G28" s="100">
        <v>0.0455902442816434</v>
      </c>
      <c r="H28" s="132">
        <v>54404.1717950724</v>
      </c>
      <c r="I28" s="100">
        <v>-0.0784821370520536</v>
      </c>
      <c r="J28" s="132">
        <v>48193.6786908736</v>
      </c>
      <c r="K28" s="100">
        <v>-0.114154721950225</v>
      </c>
      <c r="L28" s="20"/>
      <c r="M28" s="3"/>
    </row>
    <row r="29" ht="14.4" customHeight="1">
      <c r="A29" t="s" s="130">
        <v>179</v>
      </c>
      <c r="B29" t="s" s="131">
        <v>180</v>
      </c>
      <c r="C29" s="97">
        <v>29673.4676320059</v>
      </c>
      <c r="D29" s="132">
        <v>31610.9518335413</v>
      </c>
      <c r="E29" s="100">
        <v>0.0652934879591074</v>
      </c>
      <c r="F29" s="132">
        <v>33738.6230867349</v>
      </c>
      <c r="G29" s="100">
        <v>0.0673080413521772</v>
      </c>
      <c r="H29" s="132">
        <v>34780.1720457041</v>
      </c>
      <c r="I29" s="100">
        <v>0.0308711163550315</v>
      </c>
      <c r="J29" s="132">
        <v>35259.2163304717</v>
      </c>
      <c r="K29" s="100">
        <v>0.0137734880706786</v>
      </c>
      <c r="L29" s="20"/>
      <c r="M29" s="3"/>
    </row>
    <row r="30" ht="14.4" customHeight="1">
      <c r="A30" t="s" s="130">
        <v>181</v>
      </c>
      <c r="B30" t="s" s="131">
        <v>182</v>
      </c>
      <c r="C30" s="97">
        <v>34993.7747209922</v>
      </c>
      <c r="D30" s="132">
        <v>33982.9364770122</v>
      </c>
      <c r="E30" s="100">
        <v>-0.0288862305378439</v>
      </c>
      <c r="F30" s="132">
        <v>33757.6623448332</v>
      </c>
      <c r="G30" s="100">
        <v>-0.00662903667348913</v>
      </c>
      <c r="H30" s="132">
        <v>32729.5565133475</v>
      </c>
      <c r="I30" s="100">
        <v>-0.0304554806249226</v>
      </c>
      <c r="J30" s="132">
        <v>30862.3528878269</v>
      </c>
      <c r="K30" s="100">
        <v>-0.0570494630674001</v>
      </c>
      <c r="L30" s="20"/>
      <c r="M30" s="3"/>
    </row>
    <row r="31" ht="14.4" customHeight="1">
      <c r="A31" t="s" s="130">
        <v>183</v>
      </c>
      <c r="B31" t="s" s="131">
        <v>184</v>
      </c>
      <c r="C31" s="97">
        <v>19041.3219094079</v>
      </c>
      <c r="D31" s="132">
        <v>20565.3077849216</v>
      </c>
      <c r="E31" s="100">
        <v>0.0800357182534019</v>
      </c>
      <c r="F31" s="132">
        <v>21337.7196453806</v>
      </c>
      <c r="G31" s="100">
        <v>0.0375589740030673</v>
      </c>
      <c r="H31" s="132">
        <v>23741.0779202048</v>
      </c>
      <c r="I31" s="100">
        <v>0.112634260584848</v>
      </c>
      <c r="J31" s="132">
        <v>24881.7648459381</v>
      </c>
      <c r="K31" s="100">
        <v>0.048046972827738</v>
      </c>
      <c r="L31" s="20"/>
      <c r="M31" s="3"/>
    </row>
    <row r="32" ht="14.4" customHeight="1">
      <c r="A32" t="s" s="130">
        <v>185</v>
      </c>
      <c r="B32" t="s" s="131">
        <v>186</v>
      </c>
      <c r="C32" s="97">
        <v>28832.9734360937</v>
      </c>
      <c r="D32" s="132">
        <v>26860.6375141158</v>
      </c>
      <c r="E32" s="100">
        <v>-0.0684055678943226</v>
      </c>
      <c r="F32" s="132">
        <v>27034.688763014</v>
      </c>
      <c r="G32" s="100">
        <v>0.00647978845650266</v>
      </c>
      <c r="H32" s="132">
        <v>25354.313323558</v>
      </c>
      <c r="I32" s="100">
        <v>-0.0621562709371728</v>
      </c>
      <c r="J32" s="132">
        <v>24161.4049372523</v>
      </c>
      <c r="K32" s="100">
        <v>-0.0470495245161006</v>
      </c>
      <c r="L32" s="20"/>
      <c r="M32" s="3"/>
    </row>
    <row r="33" ht="14.4" customHeight="1">
      <c r="A33" t="s" s="130">
        <v>187</v>
      </c>
      <c r="B33" t="s" s="131">
        <v>188</v>
      </c>
      <c r="C33" s="97">
        <v>27761.7138312281</v>
      </c>
      <c r="D33" s="132">
        <v>27257.2020443438</v>
      </c>
      <c r="E33" s="100">
        <v>-0.0181729337731591</v>
      </c>
      <c r="F33" s="132">
        <v>25613.0908250082</v>
      </c>
      <c r="G33" s="100">
        <v>-0.0603184148050447</v>
      </c>
      <c r="H33" s="132">
        <v>25704.0061320124</v>
      </c>
      <c r="I33" s="100">
        <v>0.00354956407351792</v>
      </c>
      <c r="J33" s="132">
        <v>23642.7458029986</v>
      </c>
      <c r="K33" s="100">
        <v>-0.08019218165555329</v>
      </c>
      <c r="L33" s="20"/>
      <c r="M33" s="3"/>
    </row>
    <row r="34" ht="14.4" customHeight="1">
      <c r="A34" t="s" s="130">
        <v>189</v>
      </c>
      <c r="B34" t="s" s="131">
        <v>190</v>
      </c>
      <c r="C34" s="97">
        <v>21239.9446359945</v>
      </c>
      <c r="D34" s="132">
        <v>21394.3920294518</v>
      </c>
      <c r="E34" s="100">
        <v>0.00727155348585651</v>
      </c>
      <c r="F34" s="132">
        <v>23106.2551753997</v>
      </c>
      <c r="G34" s="100">
        <v>0.0800145731456794</v>
      </c>
      <c r="H34" s="132">
        <v>22050.7199337182</v>
      </c>
      <c r="I34" s="100">
        <v>-0.0456817962784962</v>
      </c>
      <c r="J34" s="132">
        <v>22381.3155629</v>
      </c>
      <c r="K34" s="100">
        <v>0.0149925095496013</v>
      </c>
      <c r="L34" s="20"/>
      <c r="M34" s="3"/>
    </row>
    <row r="35" ht="14.4" customHeight="1">
      <c r="A35" t="s" s="130">
        <v>191</v>
      </c>
      <c r="B35" t="s" s="131">
        <v>192</v>
      </c>
      <c r="C35" s="97">
        <v>9339.6477210755</v>
      </c>
      <c r="D35" s="132">
        <v>8707.499578394851</v>
      </c>
      <c r="E35" s="100">
        <v>-0.0676843668583095</v>
      </c>
      <c r="F35" s="132">
        <v>12150.2198763935</v>
      </c>
      <c r="G35" s="100">
        <v>0.395374156151646</v>
      </c>
      <c r="H35" s="132">
        <v>13490.1132059049</v>
      </c>
      <c r="I35" s="100">
        <v>0.110277290710981</v>
      </c>
      <c r="J35" s="132">
        <v>13904.547037432</v>
      </c>
      <c r="K35" s="100">
        <v>0.0307213012375389</v>
      </c>
      <c r="L35" s="20"/>
      <c r="M35" s="3"/>
    </row>
    <row r="36" ht="14.4" customHeight="1">
      <c r="A36" t="s" s="130">
        <v>193</v>
      </c>
      <c r="B36" t="s" s="131">
        <v>194</v>
      </c>
      <c r="C36" s="97">
        <v>3147.089728522890</v>
      </c>
      <c r="D36" s="132">
        <v>3664.256259307520</v>
      </c>
      <c r="E36" s="100">
        <v>0.16433167637307</v>
      </c>
      <c r="F36" s="132">
        <v>6266.031387460190</v>
      </c>
      <c r="G36" s="100">
        <v>0.710041804948532</v>
      </c>
      <c r="H36" s="132">
        <v>6473.014614502260</v>
      </c>
      <c r="I36" s="100">
        <v>0.0330325870145318</v>
      </c>
      <c r="J36" s="132">
        <v>6804.466337452340</v>
      </c>
      <c r="K36" s="100">
        <v>0.0512051559728426</v>
      </c>
      <c r="L36" s="20"/>
      <c r="M36" s="3"/>
    </row>
    <row r="37" ht="15" customHeight="1">
      <c r="A37" t="s" s="133">
        <v>195</v>
      </c>
      <c r="B37" t="s" s="134">
        <v>196</v>
      </c>
      <c r="C37" s="102">
        <v>5213.392839884030</v>
      </c>
      <c r="D37" s="135">
        <v>4985.080521320540</v>
      </c>
      <c r="E37" s="105">
        <v>-0.0437934231268428</v>
      </c>
      <c r="F37" s="135">
        <v>5563.694310945410</v>
      </c>
      <c r="G37" s="105">
        <v>0.116069096005615</v>
      </c>
      <c r="H37" s="135">
        <v>5897.236425355250</v>
      </c>
      <c r="I37" s="105">
        <v>0.059949755642337</v>
      </c>
      <c r="J37" s="135">
        <v>6074.501629984110</v>
      </c>
      <c r="K37" s="105">
        <v>0.0300590296612002</v>
      </c>
      <c r="L37" s="20"/>
      <c r="M37" s="3"/>
    </row>
    <row r="38" ht="14.4" customHeight="1">
      <c r="A38" s="33"/>
      <c r="B38" s="33"/>
      <c r="C38" s="33"/>
      <c r="D38" s="33"/>
      <c r="E38" s="33"/>
      <c r="F38" s="33"/>
      <c r="G38" s="33"/>
      <c r="H38" s="33"/>
      <c r="I38" s="33"/>
      <c r="J38" s="33"/>
      <c r="K38" s="33"/>
      <c r="L38" s="3"/>
      <c r="M38" s="3"/>
    </row>
    <row r="39" ht="14.4" customHeight="1">
      <c r="A39" s="3"/>
      <c r="B39" s="3"/>
      <c r="C39" s="3"/>
      <c r="D39" s="3"/>
      <c r="E39" s="3"/>
      <c r="F39" s="3"/>
      <c r="G39" s="3"/>
      <c r="H39" s="3"/>
      <c r="I39" s="3"/>
      <c r="J39" s="3"/>
      <c r="K39" s="3"/>
      <c r="L39" s="3"/>
      <c r="M39" s="3"/>
    </row>
    <row r="40" ht="14.4" customHeight="1">
      <c r="A40" s="3"/>
      <c r="B40" s="3"/>
      <c r="C40" s="3"/>
      <c r="D40" s="3"/>
      <c r="E40" s="3"/>
      <c r="F40" s="3"/>
      <c r="G40" s="3"/>
      <c r="H40" s="3"/>
      <c r="I40" s="3"/>
      <c r="J40" s="3"/>
      <c r="K40" s="3"/>
      <c r="L40" s="3"/>
      <c r="M40" s="3"/>
    </row>
    <row r="41" ht="14.4" customHeight="1">
      <c r="A41" s="3"/>
      <c r="B41" s="3"/>
      <c r="C41" s="3"/>
      <c r="D41" s="3"/>
      <c r="E41" s="3"/>
      <c r="F41" s="3"/>
      <c r="G41" s="3"/>
      <c r="H41" s="3"/>
      <c r="I41" s="3"/>
      <c r="J41" s="3"/>
      <c r="K41" s="3"/>
      <c r="L41" s="3"/>
      <c r="M41" s="3"/>
    </row>
    <row r="42" ht="14.4" customHeight="1">
      <c r="A42" s="3"/>
      <c r="B42" s="3"/>
      <c r="C42" s="3"/>
      <c r="D42" s="3"/>
      <c r="E42" s="3"/>
      <c r="F42" s="3"/>
      <c r="G42" s="3"/>
      <c r="H42" s="3"/>
      <c r="I42" s="3"/>
      <c r="J42" s="3"/>
      <c r="K42" s="3"/>
      <c r="L42" s="3"/>
      <c r="M42" s="3"/>
    </row>
  </sheetData>
  <mergeCells count="7">
    <mergeCell ref="A1:K1"/>
    <mergeCell ref="J2:K2"/>
    <mergeCell ref="H2:I2"/>
    <mergeCell ref="F2:G2"/>
    <mergeCell ref="D2:E2"/>
    <mergeCell ref="B2:B3"/>
    <mergeCell ref="A2:A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3.xml><?xml version="1.0" encoding="utf-8"?>
<worksheet xmlns:r="http://schemas.openxmlformats.org/officeDocument/2006/relationships" xmlns="http://schemas.openxmlformats.org/spreadsheetml/2006/main">
  <dimension ref="A1:M42"/>
  <sheetViews>
    <sheetView workbookViewId="0" showGridLines="0" defaultGridColor="1"/>
  </sheetViews>
  <sheetFormatPr defaultColWidth="8.83333" defaultRowHeight="14.4" customHeight="1" outlineLevelRow="0" outlineLevelCol="0"/>
  <cols>
    <col min="1" max="1" width="14" style="136" customWidth="1"/>
    <col min="2" max="2" width="58" style="136" customWidth="1"/>
    <col min="3" max="11" width="14" style="136" customWidth="1"/>
    <col min="12" max="13" width="8.85156" style="136" customWidth="1"/>
    <col min="14" max="16384" width="8.85156" style="136" customWidth="1"/>
  </cols>
  <sheetData>
    <row r="1" ht="18.6" customHeight="1">
      <c r="A1" t="s" s="14">
        <v>197</v>
      </c>
      <c r="B1" s="15"/>
      <c r="C1" s="15"/>
      <c r="D1" s="15"/>
      <c r="E1" s="15"/>
      <c r="F1" s="15"/>
      <c r="G1" s="15"/>
      <c r="H1" s="15"/>
      <c r="I1" s="15"/>
      <c r="J1" s="15"/>
      <c r="K1" s="15"/>
      <c r="L1" s="3"/>
      <c r="M1" s="3"/>
    </row>
    <row r="2" ht="15" customHeight="1">
      <c r="A2" t="s" s="53">
        <v>127</v>
      </c>
      <c r="B2" t="s" s="37">
        <v>128</v>
      </c>
      <c r="C2" t="s" s="21">
        <v>27</v>
      </c>
      <c r="D2" t="s" s="21">
        <v>1</v>
      </c>
      <c r="E2" s="54"/>
      <c r="F2" t="s" s="21">
        <v>2</v>
      </c>
      <c r="G2" s="54"/>
      <c r="H2" t="s" s="21">
        <v>3</v>
      </c>
      <c r="I2" s="54"/>
      <c r="J2" t="s" s="21">
        <v>4</v>
      </c>
      <c r="K2" s="54"/>
      <c r="L2" s="20"/>
      <c r="M2" s="3"/>
    </row>
    <row r="3" ht="34.2" customHeight="1">
      <c r="A3" s="55"/>
      <c r="B3" s="39"/>
      <c r="C3" t="s" s="21">
        <v>29</v>
      </c>
      <c r="D3" t="s" s="22">
        <v>29</v>
      </c>
      <c r="E3" t="s" s="23">
        <v>30</v>
      </c>
      <c r="F3" t="s" s="22">
        <v>29</v>
      </c>
      <c r="G3" t="s" s="23">
        <v>30</v>
      </c>
      <c r="H3" t="s" s="22">
        <v>29</v>
      </c>
      <c r="I3" t="s" s="23">
        <v>30</v>
      </c>
      <c r="J3" t="s" s="22">
        <v>29</v>
      </c>
      <c r="K3" t="s" s="23">
        <v>30</v>
      </c>
      <c r="L3" s="20"/>
      <c r="M3" s="3"/>
    </row>
    <row r="4" ht="14.4" customHeight="1">
      <c r="A4" t="s" s="127">
        <v>133</v>
      </c>
      <c r="B4" t="s" s="128">
        <v>134</v>
      </c>
      <c r="C4" s="92">
        <v>1889743.09415026</v>
      </c>
      <c r="D4" s="129">
        <v>1811872.8508499</v>
      </c>
      <c r="E4" s="95">
        <v>-0.0412067881297787</v>
      </c>
      <c r="F4" s="129">
        <v>1629229.52270252</v>
      </c>
      <c r="G4" s="95">
        <v>-0.1008036121639</v>
      </c>
      <c r="H4" s="129">
        <v>1474459.96548586</v>
      </c>
      <c r="I4" s="95">
        <v>-0.0949955516150565</v>
      </c>
      <c r="J4" s="129">
        <v>1469227.36723202</v>
      </c>
      <c r="K4" s="95">
        <v>-0.00354882355325425</v>
      </c>
      <c r="L4" s="20"/>
      <c r="M4" s="3"/>
    </row>
    <row r="5" ht="14.4" customHeight="1">
      <c r="A5" t="s" s="130">
        <v>131</v>
      </c>
      <c r="B5" t="s" s="131">
        <v>132</v>
      </c>
      <c r="C5" s="97">
        <v>795287.759363424</v>
      </c>
      <c r="D5" s="132">
        <v>766916.8989434571</v>
      </c>
      <c r="E5" s="100">
        <v>-0.0356737043742205</v>
      </c>
      <c r="F5" s="132">
        <v>779461.635120298</v>
      </c>
      <c r="G5" s="100">
        <v>0.0163573604834146</v>
      </c>
      <c r="H5" s="132">
        <v>708200.9599004471</v>
      </c>
      <c r="I5" s="100">
        <v>-0.091422941180232</v>
      </c>
      <c r="J5" s="132">
        <v>690645.421293902</v>
      </c>
      <c r="K5" s="100">
        <v>-0.0247889223547701</v>
      </c>
      <c r="L5" s="20"/>
      <c r="M5" s="3"/>
    </row>
    <row r="6" ht="14.4" customHeight="1">
      <c r="A6" t="s" s="130">
        <v>129</v>
      </c>
      <c r="B6" t="s" s="131">
        <v>130</v>
      </c>
      <c r="C6" s="97">
        <v>570711.688274039</v>
      </c>
      <c r="D6" s="132">
        <v>547042.639908938</v>
      </c>
      <c r="E6" s="100">
        <v>-0.0414728642349722</v>
      </c>
      <c r="F6" s="132">
        <v>516512.809565135</v>
      </c>
      <c r="G6" s="100">
        <v>-0.0558088677491133</v>
      </c>
      <c r="H6" s="132">
        <v>478453.150637924</v>
      </c>
      <c r="I6" s="100">
        <v>-0.07368579873024619</v>
      </c>
      <c r="J6" s="132">
        <v>483138.679630478</v>
      </c>
      <c r="K6" s="100">
        <v>0.00979307793523021</v>
      </c>
      <c r="L6" s="20"/>
      <c r="M6" s="3"/>
    </row>
    <row r="7" ht="14.4" customHeight="1">
      <c r="A7" t="s" s="130">
        <v>135</v>
      </c>
      <c r="B7" t="s" s="131">
        <v>136</v>
      </c>
      <c r="C7" s="97">
        <v>218428.073957518</v>
      </c>
      <c r="D7" s="132">
        <v>219273.601927486</v>
      </c>
      <c r="E7" s="100">
        <v>0.00387096747523907</v>
      </c>
      <c r="F7" s="132">
        <v>212590.439754226</v>
      </c>
      <c r="G7" s="100">
        <v>-0.0304786445541693</v>
      </c>
      <c r="H7" s="132">
        <v>207594.875500207</v>
      </c>
      <c r="I7" s="100">
        <v>-0.0234985367159258</v>
      </c>
      <c r="J7" s="132">
        <v>227661.953832319</v>
      </c>
      <c r="K7" s="100">
        <v>0.0966646131498199</v>
      </c>
      <c r="L7" s="28"/>
      <c r="M7" s="29"/>
    </row>
    <row r="8" ht="14.4" customHeight="1">
      <c r="A8" t="s" s="130">
        <v>145</v>
      </c>
      <c r="B8" t="s" s="131">
        <v>146</v>
      </c>
      <c r="C8" s="97">
        <v>148010.962976435</v>
      </c>
      <c r="D8" s="132">
        <v>146043.489628455</v>
      </c>
      <c r="E8" s="100">
        <v>-0.0132927541880346</v>
      </c>
      <c r="F8" s="132">
        <v>123726.003686699</v>
      </c>
      <c r="G8" s="100">
        <v>-0.152813973416643</v>
      </c>
      <c r="H8" s="132">
        <v>120424.511652085</v>
      </c>
      <c r="I8" s="100">
        <v>-0.026683897776037</v>
      </c>
      <c r="J8" s="132">
        <v>130335.590760283</v>
      </c>
      <c r="K8" s="100">
        <v>0.08230117749475969</v>
      </c>
      <c r="L8" s="20"/>
      <c r="M8" s="3"/>
    </row>
    <row r="9" ht="14.4" customHeight="1">
      <c r="A9" t="s" s="130">
        <v>153</v>
      </c>
      <c r="B9" t="s" s="131">
        <v>154</v>
      </c>
      <c r="C9" s="97">
        <v>185130.791784169</v>
      </c>
      <c r="D9" s="132">
        <v>176065.868402626</v>
      </c>
      <c r="E9" s="100">
        <v>-0.0489649684646283</v>
      </c>
      <c r="F9" s="132">
        <v>154820.012687078</v>
      </c>
      <c r="G9" s="100">
        <v>-0.120669928296172</v>
      </c>
      <c r="H9" s="132">
        <v>131994.110975176</v>
      </c>
      <c r="I9" s="100">
        <v>-0.147435084881678</v>
      </c>
      <c r="J9" s="132">
        <v>126083.497388445</v>
      </c>
      <c r="K9" s="100">
        <v>-0.0447793734361597</v>
      </c>
      <c r="L9" s="20"/>
      <c r="M9" s="3"/>
    </row>
    <row r="10" ht="14.4" customHeight="1">
      <c r="A10" t="s" s="130">
        <v>195</v>
      </c>
      <c r="B10" t="s" s="131">
        <v>196</v>
      </c>
      <c r="C10" s="97">
        <v>108406.071086974</v>
      </c>
      <c r="D10" s="132">
        <v>111075.002234554</v>
      </c>
      <c r="E10" s="100">
        <v>0.0246197571853626</v>
      </c>
      <c r="F10" s="132">
        <v>95731.5973051412</v>
      </c>
      <c r="G10" s="100">
        <v>-0.138135535635757</v>
      </c>
      <c r="H10" s="132">
        <v>98164.1389978909</v>
      </c>
      <c r="I10" s="100">
        <v>0.0254100188571602</v>
      </c>
      <c r="J10" s="132">
        <v>106175.640253949</v>
      </c>
      <c r="K10" s="100">
        <v>0.08161331966891371</v>
      </c>
      <c r="L10" s="20"/>
      <c r="M10" s="3"/>
    </row>
    <row r="11" ht="14.4" customHeight="1">
      <c r="A11" t="s" s="130">
        <v>151</v>
      </c>
      <c r="B11" t="s" s="131">
        <v>152</v>
      </c>
      <c r="C11" s="97">
        <v>135351.47144055</v>
      </c>
      <c r="D11" s="132">
        <v>129977.0760795</v>
      </c>
      <c r="E11" s="100">
        <v>-0.0397069592509796</v>
      </c>
      <c r="F11" s="132">
        <v>115487.083078843</v>
      </c>
      <c r="G11" s="100">
        <v>-0.111481142965502</v>
      </c>
      <c r="H11" s="132">
        <v>105483.262609734</v>
      </c>
      <c r="I11" s="100">
        <v>-0.0866228516853252</v>
      </c>
      <c r="J11" s="132">
        <v>103741.908037435</v>
      </c>
      <c r="K11" s="100">
        <v>-0.0165083495638693</v>
      </c>
      <c r="L11" s="20"/>
      <c r="M11" s="3"/>
    </row>
    <row r="12" ht="14.4" customHeight="1">
      <c r="A12" t="s" s="130">
        <v>169</v>
      </c>
      <c r="B12" t="s" s="131">
        <v>170</v>
      </c>
      <c r="C12" s="97">
        <v>119950.604643857</v>
      </c>
      <c r="D12" s="132">
        <v>114860.538885851</v>
      </c>
      <c r="E12" s="100">
        <v>-0.0424346819519417</v>
      </c>
      <c r="F12" s="132">
        <v>101632.074456931</v>
      </c>
      <c r="G12" s="100">
        <v>-0.115169792491283</v>
      </c>
      <c r="H12" s="132">
        <v>97841.8223222581</v>
      </c>
      <c r="I12" s="100">
        <v>-0.0372938578192565</v>
      </c>
      <c r="J12" s="132">
        <v>96287.471927554594</v>
      </c>
      <c r="K12" s="100">
        <v>-0.0158863598184421</v>
      </c>
      <c r="L12" s="20"/>
      <c r="M12" s="3"/>
    </row>
    <row r="13" ht="14.4" customHeight="1">
      <c r="A13" t="s" s="130">
        <v>137</v>
      </c>
      <c r="B13" t="s" s="131">
        <v>138</v>
      </c>
      <c r="C13" s="97">
        <v>110192.100953025</v>
      </c>
      <c r="D13" s="132">
        <v>110143.750905822</v>
      </c>
      <c r="E13" s="100">
        <v>-0.000438779611105944</v>
      </c>
      <c r="F13" s="132">
        <v>110106.392796439</v>
      </c>
      <c r="G13" s="100">
        <v>-0.000339175932136504</v>
      </c>
      <c r="H13" s="132">
        <v>100992.558364961</v>
      </c>
      <c r="I13" s="100">
        <v>-0.0827729816589986</v>
      </c>
      <c r="J13" s="132">
        <v>89436.3407796266</v>
      </c>
      <c r="K13" s="100">
        <v>-0.11442642678259</v>
      </c>
      <c r="L13" s="20"/>
      <c r="M13" s="3"/>
    </row>
    <row r="14" ht="14.4" customHeight="1">
      <c r="A14" t="s" s="130">
        <v>143</v>
      </c>
      <c r="B14" t="s" s="131">
        <v>144</v>
      </c>
      <c r="C14" s="97">
        <v>107750.144919598</v>
      </c>
      <c r="D14" s="132">
        <v>102740.3028424</v>
      </c>
      <c r="E14" s="100">
        <v>-0.0464949915467582</v>
      </c>
      <c r="F14" s="132">
        <v>98571.903945441794</v>
      </c>
      <c r="G14" s="100">
        <v>-0.0405721881446267</v>
      </c>
      <c r="H14" s="132">
        <v>90974.1834920134</v>
      </c>
      <c r="I14" s="100">
        <v>-0.0770779517217558</v>
      </c>
      <c r="J14" s="132">
        <v>86440.328338572494</v>
      </c>
      <c r="K14" s="100">
        <v>-0.0498367226768131</v>
      </c>
      <c r="L14" s="20"/>
      <c r="M14" s="3"/>
    </row>
    <row r="15" ht="14.4" customHeight="1">
      <c r="A15" t="s" s="130">
        <v>141</v>
      </c>
      <c r="B15" t="s" s="131">
        <v>142</v>
      </c>
      <c r="C15" s="97">
        <v>82858.737164749095</v>
      </c>
      <c r="D15" s="132">
        <v>89012.4941927233</v>
      </c>
      <c r="E15" s="100">
        <v>0.0742680523327144</v>
      </c>
      <c r="F15" s="132">
        <v>92555.5202963406</v>
      </c>
      <c r="G15" s="100">
        <v>0.0398036942538222</v>
      </c>
      <c r="H15" s="132">
        <v>87058.0962420023</v>
      </c>
      <c r="I15" s="100">
        <v>-0.0593959607891236</v>
      </c>
      <c r="J15" s="132">
        <v>86078.3453614012</v>
      </c>
      <c r="K15" s="100">
        <v>-0.0112539892657146</v>
      </c>
      <c r="L15" s="20"/>
      <c r="M15" s="3"/>
    </row>
    <row r="16" ht="14.4" customHeight="1">
      <c r="A16" t="s" s="130">
        <v>198</v>
      </c>
      <c r="B16" t="s" s="131">
        <v>199</v>
      </c>
      <c r="C16" s="97">
        <v>64085.0351024211</v>
      </c>
      <c r="D16" s="132">
        <v>66919.7204827086</v>
      </c>
      <c r="E16" s="100">
        <v>0.0442331876038935</v>
      </c>
      <c r="F16" s="132">
        <v>63891.9630024702</v>
      </c>
      <c r="G16" s="100">
        <v>-0.045244622338505</v>
      </c>
      <c r="H16" s="132">
        <v>72520.044838831906</v>
      </c>
      <c r="I16" s="100">
        <v>0.135041739694681</v>
      </c>
      <c r="J16" s="132">
        <v>73480.1311459175</v>
      </c>
      <c r="K16" s="100">
        <v>0.0132389094521286</v>
      </c>
      <c r="L16" s="20"/>
      <c r="M16" s="3"/>
    </row>
    <row r="17" ht="14.4" customHeight="1">
      <c r="A17" t="s" s="130">
        <v>139</v>
      </c>
      <c r="B17" t="s" s="131">
        <v>140</v>
      </c>
      <c r="C17" s="97">
        <v>84382.629574922</v>
      </c>
      <c r="D17" s="132">
        <v>81383.2176820834</v>
      </c>
      <c r="E17" s="100">
        <v>-0.0355453712209275</v>
      </c>
      <c r="F17" s="132">
        <v>73286.363846409193</v>
      </c>
      <c r="G17" s="100">
        <v>-0.0994904608872043</v>
      </c>
      <c r="H17" s="132">
        <v>66744.902605769894</v>
      </c>
      <c r="I17" s="100">
        <v>-0.0892589139003906</v>
      </c>
      <c r="J17" s="132">
        <v>68284.468813586107</v>
      </c>
      <c r="K17" s="100">
        <v>0.0230664237673655</v>
      </c>
      <c r="L17" s="20"/>
      <c r="M17" s="3"/>
    </row>
    <row r="18" ht="14.4" customHeight="1">
      <c r="A18" t="s" s="130">
        <v>173</v>
      </c>
      <c r="B18" t="s" s="131">
        <v>174</v>
      </c>
      <c r="C18" s="97">
        <v>85764.3852312408</v>
      </c>
      <c r="D18" s="132">
        <v>80556.7321278334</v>
      </c>
      <c r="E18" s="100">
        <v>-0.0607204621051773</v>
      </c>
      <c r="F18" s="132">
        <v>73809.735452825495</v>
      </c>
      <c r="G18" s="100">
        <v>-0.0837545974965965</v>
      </c>
      <c r="H18" s="132">
        <v>66998.410103458606</v>
      </c>
      <c r="I18" s="100">
        <v>-0.0922822078629487</v>
      </c>
      <c r="J18" s="132">
        <v>67430.188987461894</v>
      </c>
      <c r="K18" s="100">
        <v>0.00644461388466566</v>
      </c>
      <c r="L18" s="20"/>
      <c r="M18" s="3"/>
    </row>
    <row r="19" ht="14.4" customHeight="1">
      <c r="A19" t="s" s="130">
        <v>191</v>
      </c>
      <c r="B19" t="s" s="131">
        <v>192</v>
      </c>
      <c r="C19" s="97">
        <v>65317.6636727291</v>
      </c>
      <c r="D19" s="132">
        <v>64478.6779372689</v>
      </c>
      <c r="E19" s="100">
        <v>-0.0128446990949332</v>
      </c>
      <c r="F19" s="132">
        <v>52801.9815432234</v>
      </c>
      <c r="G19" s="100">
        <v>-0.181093917673153</v>
      </c>
      <c r="H19" s="132">
        <v>55069.0715693617</v>
      </c>
      <c r="I19" s="100">
        <v>0.0429356997574517</v>
      </c>
      <c r="J19" s="132">
        <v>60395.6531311005</v>
      </c>
      <c r="K19" s="100">
        <v>0.0967254651284559</v>
      </c>
      <c r="L19" s="20"/>
      <c r="M19" s="3"/>
    </row>
    <row r="20" ht="14.4" customHeight="1">
      <c r="A20" t="s" s="130">
        <v>200</v>
      </c>
      <c r="B20" t="s" s="131">
        <v>201</v>
      </c>
      <c r="C20" s="97">
        <v>60406.955332608</v>
      </c>
      <c r="D20" s="132">
        <v>61950.3305797605</v>
      </c>
      <c r="E20" s="100">
        <v>0.0255496281620966</v>
      </c>
      <c r="F20" s="132">
        <v>52302.5081836754</v>
      </c>
      <c r="G20" s="100">
        <v>-0.155734800860564</v>
      </c>
      <c r="H20" s="132">
        <v>56002.2205965685</v>
      </c>
      <c r="I20" s="100">
        <v>0.0707368067301952</v>
      </c>
      <c r="J20" s="132">
        <v>60229.1409616017</v>
      </c>
      <c r="K20" s="100">
        <v>0.0754777278473175</v>
      </c>
      <c r="L20" s="20"/>
      <c r="M20" s="3"/>
    </row>
    <row r="21" ht="14.4" customHeight="1">
      <c r="A21" t="s" s="130">
        <v>147</v>
      </c>
      <c r="B21" t="s" s="131">
        <v>148</v>
      </c>
      <c r="C21" s="97">
        <v>76841.2262331416</v>
      </c>
      <c r="D21" s="132">
        <v>72627.1270636772</v>
      </c>
      <c r="E21" s="100">
        <v>-0.0548416439461616</v>
      </c>
      <c r="F21" s="132">
        <v>67440.8526624166</v>
      </c>
      <c r="G21" s="100">
        <v>-0.0714096042476445</v>
      </c>
      <c r="H21" s="132">
        <v>58667.6708579817</v>
      </c>
      <c r="I21" s="100">
        <v>-0.130087053441482</v>
      </c>
      <c r="J21" s="132">
        <v>57538.4008312953</v>
      </c>
      <c r="K21" s="100">
        <v>-0.0192485914332622</v>
      </c>
      <c r="L21" s="20"/>
      <c r="M21" s="3"/>
    </row>
    <row r="22" ht="14.4" customHeight="1">
      <c r="A22" t="s" s="130">
        <v>163</v>
      </c>
      <c r="B22" t="s" s="131">
        <v>164</v>
      </c>
      <c r="C22" s="97">
        <v>46107.0658506039</v>
      </c>
      <c r="D22" s="132">
        <v>44637.2043144647</v>
      </c>
      <c r="E22" s="100">
        <v>-0.0318793119671038</v>
      </c>
      <c r="F22" s="132">
        <v>42986.9715544018</v>
      </c>
      <c r="G22" s="100">
        <v>-0.0369698950775939</v>
      </c>
      <c r="H22" s="132">
        <v>42847.5958236425</v>
      </c>
      <c r="I22" s="100">
        <v>-0.00324227843273106</v>
      </c>
      <c r="J22" s="132">
        <v>43287.1310200629</v>
      </c>
      <c r="K22" s="100">
        <v>0.0102581063878002</v>
      </c>
      <c r="L22" s="20"/>
      <c r="M22" s="3"/>
    </row>
    <row r="23" ht="14.4" customHeight="1">
      <c r="A23" t="s" s="130">
        <v>155</v>
      </c>
      <c r="B23" t="s" s="131">
        <v>156</v>
      </c>
      <c r="C23" s="97">
        <v>44371.1333650094</v>
      </c>
      <c r="D23" s="132">
        <v>46049.2141416551</v>
      </c>
      <c r="E23" s="100">
        <v>0.0378192002183342</v>
      </c>
      <c r="F23" s="132">
        <v>41631.9409569677</v>
      </c>
      <c r="G23" s="100">
        <v>-0.095925050340689</v>
      </c>
      <c r="H23" s="132">
        <v>38387.0710428807</v>
      </c>
      <c r="I23" s="100">
        <v>-0.0779418359917685</v>
      </c>
      <c r="J23" s="132">
        <v>40279.0524797698</v>
      </c>
      <c r="K23" s="100">
        <v>0.0492869444187489</v>
      </c>
      <c r="L23" s="20"/>
      <c r="M23" s="3"/>
    </row>
    <row r="24" ht="14.4" customHeight="1">
      <c r="A24" t="s" s="130">
        <v>149</v>
      </c>
      <c r="B24" t="s" s="131">
        <v>150</v>
      </c>
      <c r="C24" s="97">
        <v>45479.1010118553</v>
      </c>
      <c r="D24" s="132">
        <v>43737.382718077</v>
      </c>
      <c r="E24" s="100">
        <v>-0.0382971135098791</v>
      </c>
      <c r="F24" s="132">
        <v>38544.2874615799</v>
      </c>
      <c r="G24" s="100">
        <v>-0.118733562316035</v>
      </c>
      <c r="H24" s="132">
        <v>33586.1219080797</v>
      </c>
      <c r="I24" s="100">
        <v>-0.128635548353109</v>
      </c>
      <c r="J24" s="132">
        <v>34271.3416686508</v>
      </c>
      <c r="K24" s="100">
        <v>0.020401872012684</v>
      </c>
      <c r="L24" s="20"/>
      <c r="M24" s="3"/>
    </row>
    <row r="25" ht="14.4" customHeight="1">
      <c r="A25" t="s" s="130">
        <v>157</v>
      </c>
      <c r="B25" t="s" s="131">
        <v>158</v>
      </c>
      <c r="C25" s="97">
        <v>33287.9617304726</v>
      </c>
      <c r="D25" s="132">
        <v>32284.1554388297</v>
      </c>
      <c r="E25" s="100">
        <v>-0.0301552344889903</v>
      </c>
      <c r="F25" s="132">
        <v>30676.984592527</v>
      </c>
      <c r="G25" s="100">
        <v>-0.0497820316020937</v>
      </c>
      <c r="H25" s="132">
        <v>28270.9147065387</v>
      </c>
      <c r="I25" s="100">
        <v>-0.07843241172323009</v>
      </c>
      <c r="J25" s="132">
        <v>26425.9639434257</v>
      </c>
      <c r="K25" s="100">
        <v>-0.0652596770307633</v>
      </c>
      <c r="L25" s="20"/>
      <c r="M25" s="3"/>
    </row>
    <row r="26" ht="14.4" customHeight="1">
      <c r="A26" t="s" s="130">
        <v>183</v>
      </c>
      <c r="B26" t="s" s="131">
        <v>184</v>
      </c>
      <c r="C26" s="97">
        <v>29816.0967592837</v>
      </c>
      <c r="D26" s="132">
        <v>29334.4168550699</v>
      </c>
      <c r="E26" s="100">
        <v>-0.0161550288792878</v>
      </c>
      <c r="F26" s="132">
        <v>25162.4641276607</v>
      </c>
      <c r="G26" s="100">
        <v>-0.142220407789976</v>
      </c>
      <c r="H26" s="132">
        <v>24570.9124188432</v>
      </c>
      <c r="I26" s="100">
        <v>-0.023509291690046</v>
      </c>
      <c r="J26" s="132">
        <v>26056.741306711</v>
      </c>
      <c r="K26" s="100">
        <v>0.060471050587783</v>
      </c>
      <c r="L26" s="20"/>
      <c r="M26" s="3"/>
    </row>
    <row r="27" ht="14.4" customHeight="1">
      <c r="A27" t="s" s="130">
        <v>202</v>
      </c>
      <c r="B27" t="s" s="131">
        <v>203</v>
      </c>
      <c r="C27" s="97">
        <v>20012.1559094333</v>
      </c>
      <c r="D27" s="132">
        <v>24970.3403157978</v>
      </c>
      <c r="E27" s="100">
        <v>0.247758633742569</v>
      </c>
      <c r="F27" s="132">
        <v>23080.9268254295</v>
      </c>
      <c r="G27" s="100">
        <v>-0.0756663091681191</v>
      </c>
      <c r="H27" s="132">
        <v>20991.6279871899</v>
      </c>
      <c r="I27" s="100">
        <v>-0.090520578053115</v>
      </c>
      <c r="J27" s="132">
        <v>22924.3819442558</v>
      </c>
      <c r="K27" s="100">
        <v>0.0920726090537269</v>
      </c>
      <c r="L27" s="20"/>
      <c r="M27" s="3"/>
    </row>
    <row r="28" ht="14.4" customHeight="1">
      <c r="A28" t="s" s="130">
        <v>189</v>
      </c>
      <c r="B28" t="s" s="131">
        <v>190</v>
      </c>
      <c r="C28" s="97">
        <v>24660.7267936761</v>
      </c>
      <c r="D28" s="132">
        <v>24602.4960409485</v>
      </c>
      <c r="E28" s="100">
        <v>-0.00236127480000126</v>
      </c>
      <c r="F28" s="132">
        <v>26094.4957555254</v>
      </c>
      <c r="G28" s="100">
        <v>0.0606442416287203</v>
      </c>
      <c r="H28" s="132">
        <v>23181.4498957967</v>
      </c>
      <c r="I28" s="100">
        <v>-0.111634495144896</v>
      </c>
      <c r="J28" s="132">
        <v>22585.3245556387</v>
      </c>
      <c r="K28" s="100">
        <v>-0.0257156192920485</v>
      </c>
      <c r="L28" s="20"/>
      <c r="M28" s="3"/>
    </row>
    <row r="29" ht="14.4" customHeight="1">
      <c r="A29" t="s" s="130">
        <v>161</v>
      </c>
      <c r="B29" t="s" s="131">
        <v>162</v>
      </c>
      <c r="C29" s="97">
        <v>29319.7831761541</v>
      </c>
      <c r="D29" s="132">
        <v>27744.3052112593</v>
      </c>
      <c r="E29" s="100">
        <v>-0.0537342979458341</v>
      </c>
      <c r="F29" s="132">
        <v>23802.6538808529</v>
      </c>
      <c r="G29" s="100">
        <v>-0.142070644782512</v>
      </c>
      <c r="H29" s="132">
        <v>20706.7338469302</v>
      </c>
      <c r="I29" s="100">
        <v>-0.130066170327886</v>
      </c>
      <c r="J29" s="132">
        <v>21229.0950011704</v>
      </c>
      <c r="K29" s="100">
        <v>0.0252266319788341</v>
      </c>
      <c r="L29" s="20"/>
      <c r="M29" s="3"/>
    </row>
    <row r="30" ht="14.4" customHeight="1">
      <c r="A30" t="s" s="130">
        <v>159</v>
      </c>
      <c r="B30" t="s" s="131">
        <v>160</v>
      </c>
      <c r="C30" s="97">
        <v>40813.0542972206</v>
      </c>
      <c r="D30" s="132">
        <v>36984.6465206064</v>
      </c>
      <c r="E30" s="100">
        <v>-0.0938035107280597</v>
      </c>
      <c r="F30" s="132">
        <v>30306.5617660679</v>
      </c>
      <c r="G30" s="100">
        <v>-0.180563703665998</v>
      </c>
      <c r="H30" s="132">
        <v>23051.074611271</v>
      </c>
      <c r="I30" s="100">
        <v>-0.239403176473826</v>
      </c>
      <c r="J30" s="132">
        <v>20412.2200826872</v>
      </c>
      <c r="K30" s="100">
        <v>-0.114478590394806</v>
      </c>
      <c r="L30" s="20"/>
      <c r="M30" s="3"/>
    </row>
    <row r="31" ht="14.4" customHeight="1">
      <c r="A31" t="s" s="130">
        <v>177</v>
      </c>
      <c r="B31" t="s" s="131">
        <v>178</v>
      </c>
      <c r="C31" s="97">
        <v>20105.36033819</v>
      </c>
      <c r="D31" s="132">
        <v>18957.9489246694</v>
      </c>
      <c r="E31" s="100">
        <v>-0.057069925344296</v>
      </c>
      <c r="F31" s="132">
        <v>18270.2097308354</v>
      </c>
      <c r="G31" s="100">
        <v>-0.036277088653775</v>
      </c>
      <c r="H31" s="132">
        <v>15944.4144260627</v>
      </c>
      <c r="I31" s="100">
        <v>-0.127299868969064</v>
      </c>
      <c r="J31" s="132">
        <v>16625.8781414759</v>
      </c>
      <c r="K31" s="100">
        <v>0.0427399650563036</v>
      </c>
      <c r="L31" s="20"/>
      <c r="M31" s="3"/>
    </row>
    <row r="32" ht="14.4" customHeight="1">
      <c r="A32" t="s" s="130">
        <v>165</v>
      </c>
      <c r="B32" t="s" s="131">
        <v>166</v>
      </c>
      <c r="C32" s="97">
        <v>21271.5807530089</v>
      </c>
      <c r="D32" s="132">
        <v>20894.9516884327</v>
      </c>
      <c r="E32" s="100">
        <v>-0.0177057393594443</v>
      </c>
      <c r="F32" s="132">
        <v>18647.8020313549</v>
      </c>
      <c r="G32" s="100">
        <v>-0.107545099437668</v>
      </c>
      <c r="H32" s="132">
        <v>16129.1127458074</v>
      </c>
      <c r="I32" s="100">
        <v>-0.135066281876682</v>
      </c>
      <c r="J32" s="132">
        <v>16281.9943131632</v>
      </c>
      <c r="K32" s="100">
        <v>0.00947860987551952</v>
      </c>
      <c r="L32" s="20"/>
      <c r="M32" s="3"/>
    </row>
    <row r="33" ht="14.4" customHeight="1">
      <c r="A33" t="s" s="130">
        <v>179</v>
      </c>
      <c r="B33" t="s" s="131">
        <v>180</v>
      </c>
      <c r="C33" s="97">
        <v>10796.5680161098</v>
      </c>
      <c r="D33" s="132">
        <v>10930.5624709963</v>
      </c>
      <c r="E33" s="100">
        <v>0.0124108378409253</v>
      </c>
      <c r="F33" s="132">
        <v>9981.102804556451</v>
      </c>
      <c r="G33" s="100">
        <v>-0.0868628370186051</v>
      </c>
      <c r="H33" s="132">
        <v>12264.9341738944</v>
      </c>
      <c r="I33" s="100">
        <v>0.228815534120676</v>
      </c>
      <c r="J33" s="132">
        <v>13710.7085653233</v>
      </c>
      <c r="K33" s="100">
        <v>0.117878691473635</v>
      </c>
      <c r="L33" s="20"/>
      <c r="M33" s="3"/>
    </row>
    <row r="34" ht="14.4" customHeight="1">
      <c r="A34" t="s" s="130">
        <v>204</v>
      </c>
      <c r="B34" t="s" s="131">
        <v>205</v>
      </c>
      <c r="C34" s="97">
        <v>12026.8664756989</v>
      </c>
      <c r="D34" s="132">
        <v>12215.689304647</v>
      </c>
      <c r="E34" s="100">
        <v>0.015700085249104</v>
      </c>
      <c r="F34" s="132">
        <v>10704.0247723233</v>
      </c>
      <c r="G34" s="100">
        <v>-0.123747788161949</v>
      </c>
      <c r="H34" s="132">
        <v>11346.2712894128</v>
      </c>
      <c r="I34" s="100">
        <v>0.0600004699867707</v>
      </c>
      <c r="J34" s="132">
        <v>12221.7519192256</v>
      </c>
      <c r="K34" s="100">
        <v>0.07716020598147801</v>
      </c>
      <c r="L34" s="20"/>
      <c r="M34" s="3"/>
    </row>
    <row r="35" ht="14.4" customHeight="1">
      <c r="A35" t="s" s="130">
        <v>171</v>
      </c>
      <c r="B35" t="s" s="131">
        <v>172</v>
      </c>
      <c r="C35" s="97">
        <v>11143.7545132287</v>
      </c>
      <c r="D35" s="132">
        <v>10944.5312409273</v>
      </c>
      <c r="E35" s="100">
        <v>-0.0178775718780368</v>
      </c>
      <c r="F35" s="132">
        <v>10447.1186184888</v>
      </c>
      <c r="G35" s="100">
        <v>-0.0454485086193888</v>
      </c>
      <c r="H35" s="132">
        <v>9762.4530181382</v>
      </c>
      <c r="I35" s="100">
        <v>-0.0655363096135354</v>
      </c>
      <c r="J35" s="132">
        <v>10080.0193042956</v>
      </c>
      <c r="K35" s="100">
        <v>0.0325293535925251</v>
      </c>
      <c r="L35" s="20"/>
      <c r="M35" s="3"/>
    </row>
    <row r="36" ht="14.4" customHeight="1">
      <c r="A36" t="s" s="130">
        <v>167</v>
      </c>
      <c r="B36" t="s" s="131">
        <v>168</v>
      </c>
      <c r="C36" s="97">
        <v>9227.238446918071</v>
      </c>
      <c r="D36" s="132">
        <v>9158.856818082930</v>
      </c>
      <c r="E36" s="100">
        <v>-0.00741084445021389</v>
      </c>
      <c r="F36" s="132">
        <v>9333.460314424810</v>
      </c>
      <c r="G36" s="100">
        <v>0.0190638962711096</v>
      </c>
      <c r="H36" s="132">
        <v>8714.622027691310</v>
      </c>
      <c r="I36" s="100">
        <v>-0.0663032000872263</v>
      </c>
      <c r="J36" s="132">
        <v>9085.772726998570</v>
      </c>
      <c r="K36" s="100">
        <v>0.0425894201868886</v>
      </c>
      <c r="L36" s="20"/>
      <c r="M36" s="3"/>
    </row>
    <row r="37" ht="15" customHeight="1">
      <c r="A37" t="s" s="133">
        <v>175</v>
      </c>
      <c r="B37" t="s" s="134">
        <v>176</v>
      </c>
      <c r="C37" s="102">
        <v>6715.379091923710</v>
      </c>
      <c r="D37" s="135">
        <v>6919.197372481560</v>
      </c>
      <c r="E37" s="105">
        <v>0.0303509716678509</v>
      </c>
      <c r="F37" s="135">
        <v>7028.474403974740</v>
      </c>
      <c r="G37" s="105">
        <v>0.0157933103524099</v>
      </c>
      <c r="H37" s="135">
        <v>6699.841010345860</v>
      </c>
      <c r="I37" s="105">
        <v>-0.04675742910055</v>
      </c>
      <c r="J37" s="135">
        <v>7122.618380806450</v>
      </c>
      <c r="K37" s="105">
        <v>0.0631025974807069</v>
      </c>
      <c r="L37" s="20"/>
      <c r="M37" s="3"/>
    </row>
    <row r="38" ht="14.4" customHeight="1">
      <c r="A38" s="33"/>
      <c r="B38" s="33"/>
      <c r="C38" s="33"/>
      <c r="D38" s="33"/>
      <c r="E38" s="33"/>
      <c r="F38" s="33"/>
      <c r="G38" s="33"/>
      <c r="H38" s="33"/>
      <c r="I38" s="33"/>
      <c r="J38" s="33"/>
      <c r="K38" s="33"/>
      <c r="L38" s="3"/>
      <c r="M38" s="3"/>
    </row>
    <row r="39" ht="14.4" customHeight="1">
      <c r="A39" s="3"/>
      <c r="B39" s="3"/>
      <c r="C39" s="3"/>
      <c r="D39" s="3"/>
      <c r="E39" s="3"/>
      <c r="F39" s="3"/>
      <c r="G39" s="3"/>
      <c r="H39" s="3"/>
      <c r="I39" s="3"/>
      <c r="J39" s="3"/>
      <c r="K39" s="3"/>
      <c r="L39" s="3"/>
      <c r="M39" s="3"/>
    </row>
    <row r="40" ht="14.4" customHeight="1">
      <c r="A40" s="3"/>
      <c r="B40" s="3"/>
      <c r="C40" s="3"/>
      <c r="D40" s="3"/>
      <c r="E40" s="3"/>
      <c r="F40" s="3"/>
      <c r="G40" s="3"/>
      <c r="H40" s="3"/>
      <c r="I40" s="3"/>
      <c r="J40" s="3"/>
      <c r="K40" s="3"/>
      <c r="L40" s="3"/>
      <c r="M40" s="3"/>
    </row>
    <row r="41" ht="14.4" customHeight="1">
      <c r="A41" s="3"/>
      <c r="B41" s="3"/>
      <c r="C41" s="3"/>
      <c r="D41" s="3"/>
      <c r="E41" s="3"/>
      <c r="F41" s="3"/>
      <c r="G41" s="3"/>
      <c r="H41" s="3"/>
      <c r="I41" s="3"/>
      <c r="J41" s="3"/>
      <c r="K41" s="3"/>
      <c r="L41" s="3"/>
      <c r="M41" s="3"/>
    </row>
    <row r="42" ht="14.4" customHeight="1">
      <c r="A42" s="3"/>
      <c r="B42" s="3"/>
      <c r="C42" s="3"/>
      <c r="D42" s="3"/>
      <c r="E42" s="3"/>
      <c r="F42" s="3"/>
      <c r="G42" s="3"/>
      <c r="H42" s="3"/>
      <c r="I42" s="3"/>
      <c r="J42" s="3"/>
      <c r="K42" s="3"/>
      <c r="L42" s="3"/>
      <c r="M42" s="3"/>
    </row>
  </sheetData>
  <mergeCells count="7">
    <mergeCell ref="A1:K1"/>
    <mergeCell ref="H2:I2"/>
    <mergeCell ref="J2:K2"/>
    <mergeCell ref="F2:G2"/>
    <mergeCell ref="D2:E2"/>
    <mergeCell ref="A2:A3"/>
    <mergeCell ref="B2:B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4.xml><?xml version="1.0" encoding="utf-8"?>
<worksheet xmlns:r="http://schemas.openxmlformats.org/officeDocument/2006/relationships" xmlns="http://schemas.openxmlformats.org/spreadsheetml/2006/main">
  <dimension ref="A1:K31"/>
  <sheetViews>
    <sheetView workbookViewId="0" showGridLines="0" defaultGridColor="1"/>
  </sheetViews>
  <sheetFormatPr defaultColWidth="8.83333" defaultRowHeight="14.4" customHeight="1" outlineLevelRow="0" outlineLevelCol="0"/>
  <cols>
    <col min="1" max="1" width="14" style="137" customWidth="1"/>
    <col min="2" max="2" width="58" style="137" customWidth="1"/>
    <col min="3" max="11" width="14" style="137" customWidth="1"/>
    <col min="12" max="16384" width="8.85156" style="137" customWidth="1"/>
  </cols>
  <sheetData>
    <row r="1" ht="18.6" customHeight="1">
      <c r="A1" t="s" s="14">
        <v>206</v>
      </c>
      <c r="B1" s="15"/>
      <c r="C1" s="15"/>
      <c r="D1" s="15"/>
      <c r="E1" s="15"/>
      <c r="F1" s="15"/>
      <c r="G1" s="15"/>
      <c r="H1" s="15"/>
      <c r="I1" s="15"/>
      <c r="J1" s="15"/>
      <c r="K1" s="15"/>
    </row>
    <row r="2" ht="15" customHeight="1">
      <c r="A2" t="s" s="53">
        <v>127</v>
      </c>
      <c r="B2" t="s" s="37">
        <v>128</v>
      </c>
      <c r="C2" t="s" s="21">
        <v>27</v>
      </c>
      <c r="D2" t="s" s="21">
        <v>1</v>
      </c>
      <c r="E2" s="54"/>
      <c r="F2" t="s" s="21">
        <v>2</v>
      </c>
      <c r="G2" s="54"/>
      <c r="H2" t="s" s="21">
        <v>3</v>
      </c>
      <c r="I2" s="54"/>
      <c r="J2" t="s" s="21">
        <v>4</v>
      </c>
      <c r="K2" s="54"/>
    </row>
    <row r="3" ht="34.8" customHeight="1">
      <c r="A3" s="55"/>
      <c r="B3" s="39"/>
      <c r="C3" t="s" s="21">
        <v>29</v>
      </c>
      <c r="D3" t="s" s="22">
        <v>29</v>
      </c>
      <c r="E3" t="s" s="23">
        <v>30</v>
      </c>
      <c r="F3" t="s" s="22">
        <v>29</v>
      </c>
      <c r="G3" t="s" s="23">
        <v>30</v>
      </c>
      <c r="H3" t="s" s="22">
        <v>29</v>
      </c>
      <c r="I3" t="s" s="23">
        <v>30</v>
      </c>
      <c r="J3" t="s" s="22">
        <v>29</v>
      </c>
      <c r="K3" t="s" s="23">
        <v>30</v>
      </c>
    </row>
    <row r="4" ht="14.4" customHeight="1">
      <c r="A4" t="s" s="127">
        <v>133</v>
      </c>
      <c r="B4" t="s" s="128">
        <v>134</v>
      </c>
      <c r="C4" s="92">
        <v>409230.44904911</v>
      </c>
      <c r="D4" s="129">
        <v>395041.858147554</v>
      </c>
      <c r="E4" s="95">
        <v>-0.0346713958712629</v>
      </c>
      <c r="F4" s="129">
        <v>370794.776080501</v>
      </c>
      <c r="G4" s="95">
        <v>-0.0613785136105659</v>
      </c>
      <c r="H4" s="129">
        <v>357966.812628782</v>
      </c>
      <c r="I4" s="95">
        <v>-0.0345958580844045</v>
      </c>
      <c r="J4" s="129">
        <v>344783.626247246</v>
      </c>
      <c r="K4" s="95">
        <v>-0.0368279569961327</v>
      </c>
    </row>
    <row r="5" ht="14.4" customHeight="1">
      <c r="A5" t="s" s="130">
        <v>131</v>
      </c>
      <c r="B5" t="s" s="131">
        <v>132</v>
      </c>
      <c r="C5" s="97">
        <v>165650.009133131</v>
      </c>
      <c r="D5" s="132">
        <v>166672.887126455</v>
      </c>
      <c r="E5" s="100">
        <v>0.0061749347233786</v>
      </c>
      <c r="F5" s="132">
        <v>162504.513404059</v>
      </c>
      <c r="G5" s="100">
        <v>-0.025009308917976</v>
      </c>
      <c r="H5" s="132">
        <v>143982.395215947</v>
      </c>
      <c r="I5" s="100">
        <v>-0.113979100026944</v>
      </c>
      <c r="J5" s="132">
        <v>137572.745014061</v>
      </c>
      <c r="K5" s="100">
        <v>-0.0445169021690013</v>
      </c>
    </row>
    <row r="6" ht="14.4" customHeight="1">
      <c r="A6" t="s" s="130">
        <v>129</v>
      </c>
      <c r="B6" t="s" s="131">
        <v>130</v>
      </c>
      <c r="C6" s="97">
        <v>112658.520357331</v>
      </c>
      <c r="D6" s="132">
        <v>112789.714936361</v>
      </c>
      <c r="E6" s="100">
        <v>0.00116453312730691</v>
      </c>
      <c r="F6" s="132">
        <v>109546.741338942</v>
      </c>
      <c r="G6" s="100">
        <v>-0.0287523875669761</v>
      </c>
      <c r="H6" s="132">
        <v>102747.076915425</v>
      </c>
      <c r="I6" s="100">
        <v>-0.0620708963170211</v>
      </c>
      <c r="J6" s="132">
        <v>99915.0137015215</v>
      </c>
      <c r="K6" s="100">
        <v>-0.027563443155025</v>
      </c>
    </row>
    <row r="7" ht="14.4" customHeight="1">
      <c r="A7" t="s" s="130">
        <v>135</v>
      </c>
      <c r="B7" t="s" s="131">
        <v>136</v>
      </c>
      <c r="C7" s="97">
        <v>46840.6141757681</v>
      </c>
      <c r="D7" s="132">
        <v>47756.0658645834</v>
      </c>
      <c r="E7" s="100">
        <v>0.0195439727878062</v>
      </c>
      <c r="F7" s="132">
        <v>47497.3660676135</v>
      </c>
      <c r="G7" s="100">
        <v>-0.00541710863921396</v>
      </c>
      <c r="H7" s="132">
        <v>45752.6644812866</v>
      </c>
      <c r="I7" s="100">
        <v>-0.0367325965790026</v>
      </c>
      <c r="J7" s="132">
        <v>49370.4434025151</v>
      </c>
      <c r="K7" s="100">
        <v>0.07907252970388549</v>
      </c>
    </row>
    <row r="8" ht="14.4" customHeight="1">
      <c r="A8" t="s" s="130">
        <v>153</v>
      </c>
      <c r="B8" t="s" s="131">
        <v>154</v>
      </c>
      <c r="C8" s="97">
        <v>36126.8464097633</v>
      </c>
      <c r="D8" s="132">
        <v>34335.517505067</v>
      </c>
      <c r="E8" s="100">
        <v>-0.0495844249558458</v>
      </c>
      <c r="F8" s="132">
        <v>31002.9113405595</v>
      </c>
      <c r="G8" s="100">
        <v>-0.0970600243324059</v>
      </c>
      <c r="H8" s="132">
        <v>28797.1310537039</v>
      </c>
      <c r="I8" s="100">
        <v>-0.07114752103844731</v>
      </c>
      <c r="J8" s="132">
        <v>26473.321408917</v>
      </c>
      <c r="K8" s="100">
        <v>-0.0806958735039678</v>
      </c>
    </row>
    <row r="9" ht="14.4" customHeight="1">
      <c r="A9" t="s" s="130">
        <v>145</v>
      </c>
      <c r="B9" t="s" s="131">
        <v>146</v>
      </c>
      <c r="C9" s="97">
        <v>28533.1342440542</v>
      </c>
      <c r="D9" s="132">
        <v>29349.4872634791</v>
      </c>
      <c r="E9" s="100">
        <v>0.0286107026463476</v>
      </c>
      <c r="F9" s="132">
        <v>26494.1294391316</v>
      </c>
      <c r="G9" s="100">
        <v>-0.0972881672076281</v>
      </c>
      <c r="H9" s="132">
        <v>24072.2281925151</v>
      </c>
      <c r="I9" s="100">
        <v>-0.0914127505937008</v>
      </c>
      <c r="J9" s="132">
        <v>25136.6399935475</v>
      </c>
      <c r="K9" s="100">
        <v>0.0442174190324185</v>
      </c>
    </row>
    <row r="10" ht="14.4" customHeight="1">
      <c r="A10" t="s" s="130">
        <v>143</v>
      </c>
      <c r="B10" t="s" s="131">
        <v>144</v>
      </c>
      <c r="C10" s="97">
        <v>20980.2773894447</v>
      </c>
      <c r="D10" s="132">
        <v>22071.420653126</v>
      </c>
      <c r="E10" s="100">
        <v>0.0520080475308817</v>
      </c>
      <c r="F10" s="132">
        <v>21678.3017767275</v>
      </c>
      <c r="G10" s="100">
        <v>-0.0178112176183295</v>
      </c>
      <c r="H10" s="132">
        <v>22152.0572275379</v>
      </c>
      <c r="I10" s="100">
        <v>0.0218539005356486</v>
      </c>
      <c r="J10" s="132">
        <v>22377.6065379943</v>
      </c>
      <c r="K10" s="100">
        <v>0.0101818674509371</v>
      </c>
    </row>
    <row r="11" ht="14.4" customHeight="1">
      <c r="A11" t="s" s="130">
        <v>169</v>
      </c>
      <c r="B11" t="s" s="131">
        <v>170</v>
      </c>
      <c r="C11" s="97">
        <v>26759.153630516</v>
      </c>
      <c r="D11" s="132">
        <v>26280.992000264</v>
      </c>
      <c r="E11" s="100">
        <v>-0.0178690864761395</v>
      </c>
      <c r="F11" s="132">
        <v>24042.1186103426</v>
      </c>
      <c r="G11" s="100">
        <v>-0.0851898356766355</v>
      </c>
      <c r="H11" s="132">
        <v>19696.1509565428</v>
      </c>
      <c r="I11" s="100">
        <v>-0.180764753898611</v>
      </c>
      <c r="J11" s="132">
        <v>18586.1322192961</v>
      </c>
      <c r="K11" s="100">
        <v>-0.0563571400166351</v>
      </c>
    </row>
    <row r="12" ht="14.4" customHeight="1">
      <c r="A12" t="s" s="130">
        <v>195</v>
      </c>
      <c r="B12" t="s" s="131">
        <v>196</v>
      </c>
      <c r="C12" s="97">
        <v>16910.8733759647</v>
      </c>
      <c r="D12" s="132">
        <v>16512.1067582102</v>
      </c>
      <c r="E12" s="100">
        <v>-0.0235804862876757</v>
      </c>
      <c r="F12" s="132">
        <v>13604.7403666605</v>
      </c>
      <c r="G12" s="100">
        <v>-0.176074830070008</v>
      </c>
      <c r="H12" s="132">
        <v>13821.5362215872</v>
      </c>
      <c r="I12" s="100">
        <v>0.015935317329389</v>
      </c>
      <c r="J12" s="132">
        <v>14147.7348491167</v>
      </c>
      <c r="K12" s="100">
        <v>0.0236007504737481</v>
      </c>
    </row>
    <row r="13" ht="14.4" customHeight="1">
      <c r="A13" t="s" s="130">
        <v>141</v>
      </c>
      <c r="B13" t="s" s="131">
        <v>142</v>
      </c>
      <c r="C13" s="97">
        <v>14083.2557919615</v>
      </c>
      <c r="D13" s="132">
        <v>15441.31832527</v>
      </c>
      <c r="E13" s="100">
        <v>0.096431006677002</v>
      </c>
      <c r="F13" s="132">
        <v>15062.6633239201</v>
      </c>
      <c r="G13" s="100">
        <v>-0.0245221938550612</v>
      </c>
      <c r="H13" s="132">
        <v>13981.2787976209</v>
      </c>
      <c r="I13" s="100">
        <v>-0.0717923851210204</v>
      </c>
      <c r="J13" s="132">
        <v>14135.6530943352</v>
      </c>
      <c r="K13" s="100">
        <v>0.0110415004913988</v>
      </c>
    </row>
    <row r="14" ht="14.4" customHeight="1">
      <c r="A14" t="s" s="130">
        <v>137</v>
      </c>
      <c r="B14" t="s" s="131">
        <v>138</v>
      </c>
      <c r="C14" s="97">
        <v>18132.2321498916</v>
      </c>
      <c r="D14" s="132">
        <v>17813.5265459374</v>
      </c>
      <c r="E14" s="100">
        <v>-0.017576744072081</v>
      </c>
      <c r="F14" s="132">
        <v>17526.6511150167</v>
      </c>
      <c r="G14" s="100">
        <v>-0.0161043592452573</v>
      </c>
      <c r="H14" s="132">
        <v>13613.9795411624</v>
      </c>
      <c r="I14" s="100">
        <v>-0.223241254029528</v>
      </c>
      <c r="J14" s="132">
        <v>13247.0949472243</v>
      </c>
      <c r="K14" s="100">
        <v>-0.0269491071900563</v>
      </c>
    </row>
    <row r="15" ht="14.4" customHeight="1">
      <c r="A15" t="s" s="130">
        <v>139</v>
      </c>
      <c r="B15" t="s" s="131">
        <v>140</v>
      </c>
      <c r="C15" s="97">
        <v>9604.223527719050</v>
      </c>
      <c r="D15" s="132">
        <v>9395.482096208050</v>
      </c>
      <c r="E15" s="100">
        <v>-0.0217343370766564</v>
      </c>
      <c r="F15" s="132">
        <v>9171.086683343839</v>
      </c>
      <c r="G15" s="100">
        <v>-0.0238833314316864</v>
      </c>
      <c r="H15" s="132">
        <v>10039.875237931</v>
      </c>
      <c r="I15" s="100">
        <v>0.0947312553663873</v>
      </c>
      <c r="J15" s="132">
        <v>11367.8329080318</v>
      </c>
      <c r="K15" s="100">
        <v>0.132268343841944</v>
      </c>
    </row>
    <row r="16" ht="14.4" customHeight="1">
      <c r="A16" t="s" s="130">
        <v>147</v>
      </c>
      <c r="B16" t="s" s="131">
        <v>148</v>
      </c>
      <c r="C16" s="97">
        <v>9195.670416722391</v>
      </c>
      <c r="D16" s="132">
        <v>9723.857215643029</v>
      </c>
      <c r="E16" s="100">
        <v>0.0574386395971882</v>
      </c>
      <c r="F16" s="132">
        <v>9452.000890194449</v>
      </c>
      <c r="G16" s="100">
        <v>-0.0279576632420344</v>
      </c>
      <c r="H16" s="132">
        <v>8752.154471944579</v>
      </c>
      <c r="I16" s="100">
        <v>-0.07404214476703019</v>
      </c>
      <c r="J16" s="132">
        <v>9304.049523085770</v>
      </c>
      <c r="K16" s="100">
        <v>0.06305819360367911</v>
      </c>
    </row>
    <row r="17" ht="14.4" customHeight="1">
      <c r="A17" t="s" s="130">
        <v>151</v>
      </c>
      <c r="B17" t="s" s="131">
        <v>152</v>
      </c>
      <c r="C17" s="97">
        <v>11321.2217336708</v>
      </c>
      <c r="D17" s="132">
        <v>11380.0099919238</v>
      </c>
      <c r="E17" s="100">
        <v>0.00519274859515195</v>
      </c>
      <c r="F17" s="132">
        <v>11102.6440591306</v>
      </c>
      <c r="G17" s="100">
        <v>-0.0243730834146894</v>
      </c>
      <c r="H17" s="132">
        <v>10111.5963945175</v>
      </c>
      <c r="I17" s="100">
        <v>-0.08926231079145951</v>
      </c>
      <c r="J17" s="132">
        <v>9276.590989491489</v>
      </c>
      <c r="K17" s="100">
        <v>-0.08257898876173431</v>
      </c>
    </row>
    <row r="18" ht="14.4" customHeight="1">
      <c r="A18" t="s" s="130">
        <v>173</v>
      </c>
      <c r="B18" t="s" s="131">
        <v>174</v>
      </c>
      <c r="C18" s="97">
        <v>14148.8393176741</v>
      </c>
      <c r="D18" s="132">
        <v>14377.1193596095</v>
      </c>
      <c r="E18" s="100">
        <v>0.0161341885938502</v>
      </c>
      <c r="F18" s="132">
        <v>11753.7552827611</v>
      </c>
      <c r="G18" s="100">
        <v>-0.182467990369364</v>
      </c>
      <c r="H18" s="132">
        <v>9019.478782858199</v>
      </c>
      <c r="I18" s="100">
        <v>-0.232630034752653</v>
      </c>
      <c r="J18" s="132">
        <v>9132.708273457460</v>
      </c>
      <c r="K18" s="100">
        <v>0.0125538840242576</v>
      </c>
    </row>
    <row r="19" ht="14.4" customHeight="1">
      <c r="A19" t="s" s="130">
        <v>191</v>
      </c>
      <c r="B19" t="s" s="131">
        <v>192</v>
      </c>
      <c r="C19" s="97">
        <v>9423.600047067890</v>
      </c>
      <c r="D19" s="132">
        <v>9778.769442973289</v>
      </c>
      <c r="E19" s="100">
        <v>0.0376893537641068</v>
      </c>
      <c r="F19" s="132">
        <v>8160.666590485820</v>
      </c>
      <c r="G19" s="100">
        <v>-0.16547100961156</v>
      </c>
      <c r="H19" s="132">
        <v>8203.378955638140</v>
      </c>
      <c r="I19" s="100">
        <v>0.00523393091467783</v>
      </c>
      <c r="J19" s="132">
        <v>8529.718875727080</v>
      </c>
      <c r="K19" s="100">
        <v>0.0397811586973731</v>
      </c>
    </row>
    <row r="20" ht="14.4" customHeight="1">
      <c r="A20" t="s" s="130">
        <v>163</v>
      </c>
      <c r="B20" t="s" s="131">
        <v>164</v>
      </c>
      <c r="C20" s="97">
        <v>9244.051706182519</v>
      </c>
      <c r="D20" s="132">
        <v>9363.633004356499</v>
      </c>
      <c r="E20" s="100">
        <v>0.0129360265362866</v>
      </c>
      <c r="F20" s="132">
        <v>8452.468944888789</v>
      </c>
      <c r="G20" s="100">
        <v>-0.09730881796027099</v>
      </c>
      <c r="H20" s="132">
        <v>7892.587277096280</v>
      </c>
      <c r="I20" s="100">
        <v>-0.0662388316884694</v>
      </c>
      <c r="J20" s="132">
        <v>7785.043444650210</v>
      </c>
      <c r="K20" s="100">
        <v>-0.0136259288203451</v>
      </c>
    </row>
    <row r="21" ht="14.4" customHeight="1">
      <c r="A21" t="s" s="130">
        <v>200</v>
      </c>
      <c r="B21" t="s" s="131">
        <v>201</v>
      </c>
      <c r="C21" s="97">
        <v>7345.354879813790</v>
      </c>
      <c r="D21" s="132">
        <v>7645.978533465860</v>
      </c>
      <c r="E21" s="100">
        <v>0.0409270428142601</v>
      </c>
      <c r="F21" s="132">
        <v>5893.754270086690</v>
      </c>
      <c r="G21" s="100">
        <v>-0.22916939351972</v>
      </c>
      <c r="H21" s="132">
        <v>6969.992399187050</v>
      </c>
      <c r="I21" s="100">
        <v>0.182606549201199</v>
      </c>
      <c r="J21" s="132">
        <v>7003.024407885120</v>
      </c>
      <c r="K21" s="100">
        <v>0.00473917427828474</v>
      </c>
    </row>
    <row r="22" ht="14.4" customHeight="1">
      <c r="A22" t="s" s="130">
        <v>198</v>
      </c>
      <c r="B22" t="s" s="131">
        <v>199</v>
      </c>
      <c r="C22" s="97">
        <v>11831.9131224167</v>
      </c>
      <c r="D22" s="132">
        <v>11243.8276681447</v>
      </c>
      <c r="E22" s="100">
        <v>-0.0497033276180654</v>
      </c>
      <c r="F22" s="132">
        <v>8585.304345027451</v>
      </c>
      <c r="G22" s="100">
        <v>-0.236442909085954</v>
      </c>
      <c r="H22" s="132">
        <v>7344.898444980560</v>
      </c>
      <c r="I22" s="100">
        <v>-0.144480131419607</v>
      </c>
      <c r="J22" s="132">
        <v>6592.244745314690</v>
      </c>
      <c r="K22" s="100">
        <v>-0.1024729892869</v>
      </c>
    </row>
    <row r="23" ht="14.4" customHeight="1">
      <c r="A23" t="s" s="130">
        <v>157</v>
      </c>
      <c r="B23" t="s" s="131">
        <v>158</v>
      </c>
      <c r="C23" s="97">
        <v>8043.120587805470</v>
      </c>
      <c r="D23" s="132">
        <v>8318.104195988290</v>
      </c>
      <c r="E23" s="100">
        <v>0.0341886715710484</v>
      </c>
      <c r="F23" s="132">
        <v>7677.232839161510</v>
      </c>
      <c r="G23" s="100">
        <v>-0.07704536294891071</v>
      </c>
      <c r="H23" s="132">
        <v>7030.846713866580</v>
      </c>
      <c r="I23" s="100">
        <v>-0.084195196216757</v>
      </c>
      <c r="J23" s="132">
        <v>6583.458014564520</v>
      </c>
      <c r="K23" s="100">
        <v>-0.06363226471993649</v>
      </c>
    </row>
    <row r="24" ht="14.4" customHeight="1">
      <c r="A24" t="s" s="130">
        <v>149</v>
      </c>
      <c r="B24" t="s" s="131">
        <v>150</v>
      </c>
      <c r="C24" s="97">
        <v>10353.5959444682</v>
      </c>
      <c r="D24" s="132">
        <v>10425.6354809238</v>
      </c>
      <c r="E24" s="100">
        <v>0.00695792426534436</v>
      </c>
      <c r="F24" s="132">
        <v>8133.446221604950</v>
      </c>
      <c r="G24" s="100">
        <v>-0.219860867331584</v>
      </c>
      <c r="H24" s="132">
        <v>5894.1750503883</v>
      </c>
      <c r="I24" s="100">
        <v>-0.275316404658637</v>
      </c>
      <c r="J24" s="132">
        <v>6238.578832620370</v>
      </c>
      <c r="K24" s="100">
        <v>0.0584312103539204</v>
      </c>
    </row>
    <row r="25" ht="14.4" customHeight="1">
      <c r="A25" t="s" s="130">
        <v>155</v>
      </c>
      <c r="B25" t="s" s="131">
        <v>156</v>
      </c>
      <c r="C25" s="97">
        <v>7885.0750422357</v>
      </c>
      <c r="D25" s="132">
        <v>7974.353652900840</v>
      </c>
      <c r="E25" s="100">
        <v>0.0113224807864123</v>
      </c>
      <c r="F25" s="132">
        <v>7260.216787906530</v>
      </c>
      <c r="G25" s="100">
        <v>-0.08955420038770449</v>
      </c>
      <c r="H25" s="132">
        <v>6196.273255404520</v>
      </c>
      <c r="I25" s="100">
        <v>-0.146544320036593</v>
      </c>
      <c r="J25" s="132">
        <v>5853.061020956680</v>
      </c>
      <c r="K25" s="100">
        <v>-0.0553901063269729</v>
      </c>
    </row>
    <row r="26" ht="15" customHeight="1">
      <c r="A26" t="s" s="133">
        <v>189</v>
      </c>
      <c r="B26" t="s" s="134">
        <v>190</v>
      </c>
      <c r="C26" s="102">
        <v>5487.513364544730</v>
      </c>
      <c r="D26" s="135">
        <v>5625.208567712170</v>
      </c>
      <c r="E26" s="105">
        <v>0.0250924588279102</v>
      </c>
      <c r="F26" s="135">
        <v>5729.343242046220</v>
      </c>
      <c r="G26" s="105">
        <v>0.0185121445863823</v>
      </c>
      <c r="H26" s="135">
        <v>5801.806894178310</v>
      </c>
      <c r="I26" s="105">
        <v>0.0126478112884385</v>
      </c>
      <c r="J26" s="135">
        <v>5336.840589384220</v>
      </c>
      <c r="K26" s="105">
        <v>-0.0801416374717069</v>
      </c>
    </row>
    <row r="27" ht="14.4" customHeight="1">
      <c r="A27" s="33"/>
      <c r="B27" s="33"/>
      <c r="C27" s="33"/>
      <c r="D27" s="33"/>
      <c r="E27" s="33"/>
      <c r="F27" s="33"/>
      <c r="G27" s="33"/>
      <c r="H27" s="33"/>
      <c r="I27" s="33"/>
      <c r="J27" s="33"/>
      <c r="K27" s="33"/>
    </row>
    <row r="28" ht="14.4" customHeight="1">
      <c r="A28" s="3"/>
      <c r="B28" s="3"/>
      <c r="C28" s="3"/>
      <c r="D28" s="3"/>
      <c r="E28" s="3"/>
      <c r="F28" s="3"/>
      <c r="G28" s="3"/>
      <c r="H28" s="3"/>
      <c r="I28" s="3"/>
      <c r="J28" s="3"/>
      <c r="K28" s="3"/>
    </row>
    <row r="29" ht="14.4" customHeight="1">
      <c r="A29" s="3"/>
      <c r="B29" s="3"/>
      <c r="C29" s="3"/>
      <c r="D29" s="3"/>
      <c r="E29" s="3"/>
      <c r="F29" s="3"/>
      <c r="G29" s="3"/>
      <c r="H29" s="3"/>
      <c r="I29" s="3"/>
      <c r="J29" s="3"/>
      <c r="K29" s="3"/>
    </row>
    <row r="30" ht="14.4" customHeight="1">
      <c r="A30" s="3"/>
      <c r="B30" s="3"/>
      <c r="C30" s="3"/>
      <c r="D30" s="3"/>
      <c r="E30" s="3"/>
      <c r="F30" s="3"/>
      <c r="G30" s="3"/>
      <c r="H30" s="3"/>
      <c r="I30" s="3"/>
      <c r="J30" s="3"/>
      <c r="K30" s="3"/>
    </row>
    <row r="31" ht="14.4" customHeight="1">
      <c r="A31" s="3"/>
      <c r="B31" s="3"/>
      <c r="C31" s="3"/>
      <c r="D31" s="3"/>
      <c r="E31" s="3"/>
      <c r="F31" s="3"/>
      <c r="G31" s="3"/>
      <c r="H31" s="3"/>
      <c r="I31" s="3"/>
      <c r="J31" s="3"/>
      <c r="K31" s="3"/>
    </row>
  </sheetData>
  <mergeCells count="7">
    <mergeCell ref="F2:G2"/>
    <mergeCell ref="H2:I2"/>
    <mergeCell ref="J2:K2"/>
    <mergeCell ref="D2:E2"/>
    <mergeCell ref="A1:K1"/>
    <mergeCell ref="A2:A3"/>
    <mergeCell ref="B2:B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5.xml><?xml version="1.0" encoding="utf-8"?>
<worksheet xmlns:r="http://schemas.openxmlformats.org/officeDocument/2006/relationships" xmlns="http://schemas.openxmlformats.org/spreadsheetml/2006/main">
  <dimension ref="A1:S29"/>
  <sheetViews>
    <sheetView workbookViewId="0" showGridLines="0" defaultGridColor="1"/>
  </sheetViews>
  <sheetFormatPr defaultColWidth="8.83333" defaultRowHeight="14.4" customHeight="1" outlineLevelRow="0" outlineLevelCol="0"/>
  <cols>
    <col min="1" max="1" width="16.6719" style="138" customWidth="1"/>
    <col min="2" max="2" width="17.1719" style="138" customWidth="1"/>
    <col min="3" max="9" width="15.6719" style="138" customWidth="1"/>
    <col min="10" max="19" width="8.85156" style="138" customWidth="1"/>
    <col min="20" max="16384" width="8.85156" style="138" customWidth="1"/>
  </cols>
  <sheetData>
    <row r="1" ht="18.6" customHeight="1">
      <c r="A1" t="s" s="76">
        <v>207</v>
      </c>
      <c r="B1" s="77"/>
      <c r="C1" s="77"/>
      <c r="D1" s="77"/>
      <c r="E1" s="77"/>
      <c r="F1" s="77"/>
      <c r="G1" s="77"/>
      <c r="H1" s="77"/>
      <c r="I1" s="77"/>
      <c r="J1" s="3"/>
      <c r="K1" s="3"/>
      <c r="L1" s="3"/>
      <c r="M1" s="3"/>
      <c r="N1" s="3"/>
      <c r="O1" s="3"/>
      <c r="P1" s="3"/>
      <c r="Q1" s="3"/>
      <c r="R1" s="3"/>
      <c r="S1" s="3"/>
    </row>
    <row r="2" ht="15" customHeight="1">
      <c r="A2" t="s" s="21">
        <v>28</v>
      </c>
      <c r="B2" t="s" s="139">
        <v>208</v>
      </c>
      <c r="C2" t="s" s="21">
        <v>1</v>
      </c>
      <c r="D2" t="s" s="58">
        <v>2</v>
      </c>
      <c r="E2" s="59"/>
      <c r="F2" t="s" s="58">
        <v>3</v>
      </c>
      <c r="G2" s="59"/>
      <c r="H2" t="s" s="58">
        <v>4</v>
      </c>
      <c r="I2" s="59"/>
      <c r="J2" s="20"/>
      <c r="K2" s="3"/>
      <c r="L2" s="3"/>
      <c r="M2" s="3"/>
      <c r="N2" s="3"/>
      <c r="O2" s="3"/>
      <c r="P2" s="3"/>
      <c r="Q2" s="3"/>
      <c r="R2" s="3"/>
      <c r="S2" s="3"/>
    </row>
    <row r="3" ht="29.4" customHeight="1">
      <c r="A3" s="54"/>
      <c r="B3" s="140"/>
      <c r="C3" t="s" s="139">
        <v>29</v>
      </c>
      <c r="D3" t="s" s="71">
        <v>29</v>
      </c>
      <c r="E3" t="s" s="23">
        <v>30</v>
      </c>
      <c r="F3" t="s" s="71">
        <v>29</v>
      </c>
      <c r="G3" t="s" s="23">
        <v>30</v>
      </c>
      <c r="H3" t="s" s="71">
        <v>29</v>
      </c>
      <c r="I3" t="s" s="23">
        <v>30</v>
      </c>
      <c r="J3" s="20"/>
      <c r="K3" s="3"/>
      <c r="L3" s="3"/>
      <c r="M3" s="3"/>
      <c r="N3" s="3"/>
      <c r="O3" s="3"/>
      <c r="P3" s="3"/>
      <c r="Q3" s="3"/>
      <c r="R3" s="3"/>
      <c r="S3" s="3"/>
    </row>
    <row r="4" ht="15" customHeight="1">
      <c r="A4" t="s" s="56">
        <v>5</v>
      </c>
      <c r="B4" t="s" s="91">
        <v>209</v>
      </c>
      <c r="C4" s="141">
        <v>364727</v>
      </c>
      <c r="D4" s="142">
        <v>351451</v>
      </c>
      <c r="E4" s="95">
        <v>-0.0363998278164216</v>
      </c>
      <c r="F4" s="142">
        <v>388723</v>
      </c>
      <c r="G4" s="95">
        <v>0.106051768240807</v>
      </c>
      <c r="H4" s="142">
        <v>424467</v>
      </c>
      <c r="I4" s="95">
        <v>0.09195236710974131</v>
      </c>
      <c r="J4" s="63"/>
      <c r="K4" s="67"/>
      <c r="L4" s="3"/>
      <c r="M4" s="67"/>
      <c r="N4" s="3"/>
      <c r="O4" s="3"/>
      <c r="P4" s="67"/>
      <c r="Q4" s="3"/>
      <c r="R4" s="3"/>
      <c r="S4" s="3"/>
    </row>
    <row r="5" ht="15" customHeight="1">
      <c r="A5" s="143"/>
      <c r="B5" t="s" s="96">
        <v>210</v>
      </c>
      <c r="C5" s="144">
        <v>160714</v>
      </c>
      <c r="D5" s="145">
        <v>149985</v>
      </c>
      <c r="E5" s="100">
        <v>-0.0667583409037171</v>
      </c>
      <c r="F5" s="145">
        <v>170422</v>
      </c>
      <c r="G5" s="100">
        <v>0.136260292695936</v>
      </c>
      <c r="H5" s="145">
        <v>189446</v>
      </c>
      <c r="I5" s="100">
        <v>0.111628780321789</v>
      </c>
      <c r="J5" s="20"/>
      <c r="K5" s="3"/>
      <c r="L5" s="3"/>
      <c r="M5" s="3"/>
      <c r="N5" s="3"/>
      <c r="O5" s="3"/>
      <c r="P5" s="3"/>
      <c r="Q5" s="3"/>
      <c r="R5" s="3"/>
      <c r="S5" s="3"/>
    </row>
    <row r="6" ht="15" customHeight="1">
      <c r="A6" s="143"/>
      <c r="B6" t="s" s="96">
        <v>211</v>
      </c>
      <c r="C6" s="144">
        <v>178544</v>
      </c>
      <c r="D6" s="145">
        <v>178922</v>
      </c>
      <c r="E6" s="100">
        <v>0.00211712519042928</v>
      </c>
      <c r="F6" s="145">
        <v>191444</v>
      </c>
      <c r="G6" s="100">
        <v>0.0699858038698427</v>
      </c>
      <c r="H6" s="145">
        <v>204688</v>
      </c>
      <c r="I6" s="100">
        <v>0.069179498965755</v>
      </c>
      <c r="J6" s="20"/>
      <c r="K6" s="3"/>
      <c r="L6" s="3"/>
      <c r="M6" s="3"/>
      <c r="N6" s="3"/>
      <c r="O6" s="3"/>
      <c r="P6" s="3"/>
      <c r="Q6" s="3"/>
      <c r="R6" s="3"/>
      <c r="S6" s="3"/>
    </row>
    <row r="7" ht="15" customHeight="1">
      <c r="A7" s="143"/>
      <c r="B7" t="s" s="101">
        <v>212</v>
      </c>
      <c r="C7" s="146">
        <v>25469</v>
      </c>
      <c r="D7" s="147">
        <v>22544</v>
      </c>
      <c r="E7" s="105">
        <v>-0.114845498449095</v>
      </c>
      <c r="F7" s="147">
        <v>26857</v>
      </c>
      <c r="G7" s="105">
        <v>0.191314762242725</v>
      </c>
      <c r="H7" s="147">
        <v>30333</v>
      </c>
      <c r="I7" s="105">
        <v>0.129426220352236</v>
      </c>
      <c r="J7" s="20"/>
      <c r="K7" s="3"/>
      <c r="L7" s="3"/>
      <c r="M7" s="3"/>
      <c r="N7" s="3"/>
      <c r="O7" s="3"/>
      <c r="P7" s="3"/>
      <c r="Q7" s="3"/>
      <c r="R7" s="3"/>
      <c r="S7" s="3"/>
    </row>
    <row r="8" ht="15" customHeight="1">
      <c r="A8" t="s" s="56">
        <v>45</v>
      </c>
      <c r="B8" t="s" s="91">
        <v>209</v>
      </c>
      <c r="C8" s="141">
        <v>50973</v>
      </c>
      <c r="D8" s="142">
        <v>51666</v>
      </c>
      <c r="E8" s="95">
        <v>0.0135954328762287</v>
      </c>
      <c r="F8" s="142">
        <v>67577</v>
      </c>
      <c r="G8" s="95">
        <v>0.307958812371772</v>
      </c>
      <c r="H8" s="142">
        <v>69664</v>
      </c>
      <c r="I8" s="95">
        <v>0.0308832886928985</v>
      </c>
      <c r="J8" s="20"/>
      <c r="K8" s="3"/>
      <c r="L8" s="3"/>
      <c r="M8" s="3"/>
      <c r="N8" s="3"/>
      <c r="O8" s="3"/>
      <c r="P8" s="3"/>
      <c r="Q8" s="3"/>
      <c r="R8" s="3"/>
      <c r="S8" s="3"/>
    </row>
    <row r="9" ht="15" customHeight="1">
      <c r="A9" s="143"/>
      <c r="B9" t="s" s="96">
        <v>210</v>
      </c>
      <c r="C9" s="144">
        <v>22178</v>
      </c>
      <c r="D9" s="145">
        <v>22128</v>
      </c>
      <c r="E9" s="100">
        <v>-0.00225448642799175</v>
      </c>
      <c r="F9" s="145">
        <v>28097</v>
      </c>
      <c r="G9" s="100">
        <v>0.269748734634852</v>
      </c>
      <c r="H9" s="145">
        <v>29337</v>
      </c>
      <c r="I9" s="100">
        <v>0.044132825568566</v>
      </c>
      <c r="J9" s="20"/>
      <c r="K9" s="3"/>
      <c r="L9" s="3"/>
      <c r="M9" s="3"/>
      <c r="N9" s="3"/>
      <c r="O9" s="3"/>
      <c r="P9" s="3"/>
      <c r="Q9" s="3"/>
      <c r="R9" s="3"/>
      <c r="S9" s="3"/>
    </row>
    <row r="10" ht="15" customHeight="1">
      <c r="A10" s="143"/>
      <c r="B10" t="s" s="96">
        <v>211</v>
      </c>
      <c r="C10" s="144">
        <v>22760</v>
      </c>
      <c r="D10" s="145">
        <v>23567</v>
      </c>
      <c r="E10" s="100">
        <v>0.0354569420035149</v>
      </c>
      <c r="F10" s="145">
        <v>31253</v>
      </c>
      <c r="G10" s="100">
        <v>0.326134000933509</v>
      </c>
      <c r="H10" s="145">
        <v>31549</v>
      </c>
      <c r="I10" s="100">
        <v>0.00947109077528552</v>
      </c>
      <c r="J10" s="20"/>
      <c r="K10" s="3"/>
      <c r="L10" s="3"/>
      <c r="M10" s="3"/>
      <c r="N10" s="3"/>
      <c r="O10" s="3"/>
      <c r="P10" s="3"/>
      <c r="Q10" s="3"/>
      <c r="R10" s="3"/>
      <c r="S10" s="3"/>
    </row>
    <row r="11" ht="15" customHeight="1">
      <c r="A11" s="143"/>
      <c r="B11" t="s" s="101">
        <v>212</v>
      </c>
      <c r="C11" s="146">
        <v>6035</v>
      </c>
      <c r="D11" s="147">
        <v>5971</v>
      </c>
      <c r="E11" s="105">
        <v>-0.0106048053024026</v>
      </c>
      <c r="F11" s="147">
        <v>8227</v>
      </c>
      <c r="G11" s="105">
        <v>0.377826159772233</v>
      </c>
      <c r="H11" s="147">
        <v>8778</v>
      </c>
      <c r="I11" s="105">
        <v>0.0669745958429562</v>
      </c>
      <c r="J11" s="20"/>
      <c r="K11" s="3"/>
      <c r="L11" s="3"/>
      <c r="M11" s="3"/>
      <c r="N11" s="3"/>
      <c r="O11" s="3"/>
      <c r="P11" s="3"/>
      <c r="Q11" s="3"/>
      <c r="R11" s="3"/>
      <c r="S11" s="3"/>
    </row>
    <row r="12" ht="15" customHeight="1">
      <c r="A12" t="s" s="78">
        <v>33</v>
      </c>
      <c r="B12" t="s" s="91">
        <v>209</v>
      </c>
      <c r="C12" s="141">
        <v>35348</v>
      </c>
      <c r="D12" s="142">
        <v>41030</v>
      </c>
      <c r="E12" s="95">
        <v>0.160744596582551</v>
      </c>
      <c r="F12" s="142">
        <v>44575</v>
      </c>
      <c r="G12" s="95">
        <v>0.0864001949792834</v>
      </c>
      <c r="H12" s="142">
        <v>49741</v>
      </c>
      <c r="I12" s="95">
        <v>0.115894559730791</v>
      </c>
      <c r="J12" s="20"/>
      <c r="K12" s="3"/>
      <c r="L12" s="3"/>
      <c r="M12" s="3"/>
      <c r="N12" s="3"/>
      <c r="O12" s="3"/>
      <c r="P12" s="3"/>
      <c r="Q12" s="3"/>
      <c r="R12" s="3"/>
      <c r="S12" s="3"/>
    </row>
    <row r="13" ht="15" customHeight="1">
      <c r="A13" s="148"/>
      <c r="B13" t="s" s="96">
        <v>210</v>
      </c>
      <c r="C13" s="144">
        <v>15800</v>
      </c>
      <c r="D13" s="145">
        <v>18379</v>
      </c>
      <c r="E13" s="100">
        <v>0.163227848101266</v>
      </c>
      <c r="F13" s="145">
        <v>19382</v>
      </c>
      <c r="G13" s="100">
        <v>0.0545731541433156</v>
      </c>
      <c r="H13" s="145">
        <v>22310</v>
      </c>
      <c r="I13" s="100">
        <v>0.151068001238262</v>
      </c>
      <c r="J13" s="20"/>
      <c r="K13" s="3"/>
      <c r="L13" s="3"/>
      <c r="M13" s="3"/>
      <c r="N13" s="3"/>
      <c r="O13" s="3"/>
      <c r="P13" s="3"/>
      <c r="Q13" s="3"/>
      <c r="R13" s="3"/>
      <c r="S13" s="3"/>
    </row>
    <row r="14" ht="15" customHeight="1">
      <c r="A14" s="148"/>
      <c r="B14" t="s" s="96">
        <v>211</v>
      </c>
      <c r="C14" s="144">
        <v>17190</v>
      </c>
      <c r="D14" s="145">
        <v>20509</v>
      </c>
      <c r="E14" s="100">
        <v>0.193077370564282</v>
      </c>
      <c r="F14" s="145">
        <v>22457</v>
      </c>
      <c r="G14" s="100">
        <v>0.0949826905261104</v>
      </c>
      <c r="H14" s="145">
        <v>24309</v>
      </c>
      <c r="I14" s="100">
        <v>0.0824687179943893</v>
      </c>
      <c r="J14" s="20"/>
      <c r="K14" s="3"/>
      <c r="L14" s="3"/>
      <c r="M14" s="3"/>
      <c r="N14" s="3"/>
      <c r="O14" s="3"/>
      <c r="P14" s="3"/>
      <c r="Q14" s="3"/>
      <c r="R14" s="3"/>
      <c r="S14" s="3"/>
    </row>
    <row r="15" ht="15" customHeight="1">
      <c r="A15" s="148"/>
      <c r="B15" t="s" s="101">
        <v>212</v>
      </c>
      <c r="C15" s="146">
        <v>2358</v>
      </c>
      <c r="D15" s="147">
        <v>2142</v>
      </c>
      <c r="E15" s="105">
        <v>-0.0916030534351145</v>
      </c>
      <c r="F15" s="147">
        <v>2736</v>
      </c>
      <c r="G15" s="105">
        <v>0.277310924369748</v>
      </c>
      <c r="H15" s="147">
        <v>3122</v>
      </c>
      <c r="I15" s="105">
        <v>0.141081871345029</v>
      </c>
      <c r="J15" s="20"/>
      <c r="K15" s="3"/>
      <c r="L15" s="3"/>
      <c r="M15" s="3"/>
      <c r="N15" s="3"/>
      <c r="O15" s="3"/>
      <c r="P15" s="3"/>
      <c r="Q15" s="3"/>
      <c r="R15" s="3"/>
      <c r="S15" s="3"/>
    </row>
    <row r="16" ht="15" customHeight="1">
      <c r="A16" t="s" s="56">
        <v>35</v>
      </c>
      <c r="B16" t="s" s="91">
        <v>209</v>
      </c>
      <c r="C16" s="141">
        <v>43172</v>
      </c>
      <c r="D16" s="142">
        <v>40720</v>
      </c>
      <c r="E16" s="95">
        <v>-0.0567960715278422</v>
      </c>
      <c r="F16" s="142">
        <v>45066</v>
      </c>
      <c r="G16" s="95">
        <v>0.106728880157171</v>
      </c>
      <c r="H16" s="142">
        <v>47558</v>
      </c>
      <c r="I16" s="95">
        <v>0.0552966759863311</v>
      </c>
      <c r="J16" s="20"/>
      <c r="K16" s="3"/>
      <c r="L16" s="3"/>
      <c r="M16" s="3"/>
      <c r="N16" s="3"/>
      <c r="O16" s="3"/>
      <c r="P16" s="3"/>
      <c r="Q16" s="3"/>
      <c r="R16" s="3"/>
      <c r="S16" s="3"/>
    </row>
    <row r="17" ht="15" customHeight="1">
      <c r="A17" s="143"/>
      <c r="B17" t="s" s="96">
        <v>210</v>
      </c>
      <c r="C17" s="144">
        <v>18651</v>
      </c>
      <c r="D17" s="145">
        <v>17131</v>
      </c>
      <c r="E17" s="100">
        <v>-0.0814969706718138</v>
      </c>
      <c r="F17" s="145">
        <v>19403</v>
      </c>
      <c r="G17" s="100">
        <v>0.132625065670422</v>
      </c>
      <c r="H17" s="145">
        <v>20750</v>
      </c>
      <c r="I17" s="100">
        <v>0.0694222542905736</v>
      </c>
      <c r="J17" s="20"/>
      <c r="K17" s="3"/>
      <c r="L17" s="3"/>
      <c r="M17" s="3"/>
      <c r="N17" s="3"/>
      <c r="O17" s="3"/>
      <c r="P17" s="3"/>
      <c r="Q17" s="3"/>
      <c r="R17" s="3"/>
      <c r="S17" s="3"/>
    </row>
    <row r="18" ht="15" customHeight="1">
      <c r="A18" s="143"/>
      <c r="B18" t="s" s="96">
        <v>211</v>
      </c>
      <c r="C18" s="144">
        <v>22030</v>
      </c>
      <c r="D18" s="145">
        <v>21334</v>
      </c>
      <c r="E18" s="100">
        <v>-0.0315932818883341</v>
      </c>
      <c r="F18" s="145">
        <v>22538</v>
      </c>
      <c r="G18" s="100">
        <v>0.056435736383238</v>
      </c>
      <c r="H18" s="145">
        <v>23319</v>
      </c>
      <c r="I18" s="100">
        <v>0.0346525867423906</v>
      </c>
      <c r="J18" s="20"/>
      <c r="K18" s="3"/>
      <c r="L18" s="3"/>
      <c r="M18" s="3"/>
      <c r="N18" s="3"/>
      <c r="O18" s="3"/>
      <c r="P18" s="3"/>
      <c r="Q18" s="3"/>
      <c r="R18" s="3"/>
      <c r="S18" s="3"/>
    </row>
    <row r="19" ht="15" customHeight="1">
      <c r="A19" s="143"/>
      <c r="B19" t="s" s="101">
        <v>212</v>
      </c>
      <c r="C19" s="146">
        <v>2491</v>
      </c>
      <c r="D19" s="147">
        <v>2255</v>
      </c>
      <c r="E19" s="105">
        <v>-0.0947410678442393</v>
      </c>
      <c r="F19" s="147">
        <v>3125</v>
      </c>
      <c r="G19" s="105">
        <v>0.385809312638581</v>
      </c>
      <c r="H19" s="147">
        <v>3489</v>
      </c>
      <c r="I19" s="105">
        <v>0.11648</v>
      </c>
      <c r="J19" s="20"/>
      <c r="K19" s="3"/>
      <c r="L19" s="3"/>
      <c r="M19" s="3"/>
      <c r="N19" s="3"/>
      <c r="O19" s="3"/>
      <c r="P19" s="3"/>
      <c r="Q19" s="3"/>
      <c r="R19" s="3"/>
      <c r="S19" s="3"/>
    </row>
    <row r="20" ht="15" customHeight="1">
      <c r="A20" t="s" s="56">
        <v>36</v>
      </c>
      <c r="B20" t="s" s="91">
        <v>209</v>
      </c>
      <c r="C20" s="141">
        <v>213754</v>
      </c>
      <c r="D20" s="142">
        <v>190502</v>
      </c>
      <c r="E20" s="95">
        <v>-0.108779250914603</v>
      </c>
      <c r="F20" s="142">
        <v>203454</v>
      </c>
      <c r="G20" s="95">
        <v>0.06798878751929099</v>
      </c>
      <c r="H20" s="142">
        <v>228624</v>
      </c>
      <c r="I20" s="95">
        <v>0.12371346840072</v>
      </c>
      <c r="J20" s="63"/>
      <c r="K20" s="6"/>
      <c r="L20" s="3"/>
      <c r="M20" s="67"/>
      <c r="N20" s="3"/>
      <c r="O20" s="67"/>
      <c r="P20" s="3"/>
      <c r="Q20" s="3"/>
      <c r="R20" s="3"/>
      <c r="S20" s="6"/>
    </row>
    <row r="21" ht="15" customHeight="1">
      <c r="A21" s="143"/>
      <c r="B21" t="s" s="96">
        <v>210</v>
      </c>
      <c r="C21" s="144">
        <v>96073</v>
      </c>
      <c r="D21" s="145">
        <v>81402</v>
      </c>
      <c r="E21" s="100">
        <v>-0.152706795873971</v>
      </c>
      <c r="F21" s="145">
        <v>91692</v>
      </c>
      <c r="G21" s="100">
        <v>0.126409670524066</v>
      </c>
      <c r="H21" s="145">
        <v>104985</v>
      </c>
      <c r="I21" s="100">
        <v>0.144974479780134</v>
      </c>
      <c r="J21" s="20"/>
      <c r="K21" s="3"/>
      <c r="L21" s="3"/>
      <c r="M21" s="3"/>
      <c r="N21" s="3"/>
      <c r="O21" s="3"/>
      <c r="P21" s="3"/>
      <c r="Q21" s="67"/>
      <c r="R21" s="3"/>
      <c r="S21" s="3"/>
    </row>
    <row r="22" ht="15" customHeight="1">
      <c r="A22" s="143"/>
      <c r="B22" t="s" s="96">
        <v>211</v>
      </c>
      <c r="C22" s="144">
        <v>104548</v>
      </c>
      <c r="D22" s="145">
        <v>98405</v>
      </c>
      <c r="E22" s="100">
        <v>-0.0587576998125263</v>
      </c>
      <c r="F22" s="145">
        <v>100385</v>
      </c>
      <c r="G22" s="100">
        <v>0.0201209288145927</v>
      </c>
      <c r="H22" s="145">
        <v>110282</v>
      </c>
      <c r="I22" s="100">
        <v>0.09859042685660201</v>
      </c>
      <c r="J22" s="20"/>
      <c r="K22" s="3"/>
      <c r="L22" s="3"/>
      <c r="M22" s="3"/>
      <c r="N22" s="67"/>
      <c r="O22" s="67"/>
      <c r="P22" s="3"/>
      <c r="Q22" s="3"/>
      <c r="R22" s="3"/>
      <c r="S22" s="3"/>
    </row>
    <row r="23" ht="15" customHeight="1">
      <c r="A23" s="143"/>
      <c r="B23" t="s" s="101">
        <v>212</v>
      </c>
      <c r="C23" s="146">
        <v>13133</v>
      </c>
      <c r="D23" s="147">
        <v>10695</v>
      </c>
      <c r="E23" s="105">
        <v>-0.185639229422067</v>
      </c>
      <c r="F23" s="147">
        <v>11377</v>
      </c>
      <c r="G23" s="105">
        <v>0.0637681159420289</v>
      </c>
      <c r="H23" s="147">
        <v>13357</v>
      </c>
      <c r="I23" s="105">
        <v>0.174035334446691</v>
      </c>
      <c r="J23" s="20"/>
      <c r="K23" s="3"/>
      <c r="L23" s="3"/>
      <c r="M23" s="3"/>
      <c r="N23" s="3"/>
      <c r="O23" s="3"/>
      <c r="P23" s="3"/>
      <c r="Q23" s="3"/>
      <c r="R23" s="3"/>
      <c r="S23" s="3"/>
    </row>
    <row r="24" ht="14.4" customHeight="1">
      <c r="A24" s="33"/>
      <c r="B24" s="33"/>
      <c r="C24" s="149"/>
      <c r="D24" s="149"/>
      <c r="E24" s="33"/>
      <c r="F24" s="149"/>
      <c r="G24" s="33"/>
      <c r="H24" s="149"/>
      <c r="I24" s="33"/>
      <c r="J24" s="3"/>
      <c r="K24" s="3"/>
      <c r="L24" s="3"/>
      <c r="M24" s="3"/>
      <c r="N24" s="3"/>
      <c r="O24" s="3"/>
      <c r="P24" s="3"/>
      <c r="Q24" s="3"/>
      <c r="R24" s="3"/>
      <c r="S24" s="3"/>
    </row>
    <row r="25" ht="14.4" customHeight="1">
      <c r="A25" s="3"/>
      <c r="B25" s="3"/>
      <c r="C25" s="3"/>
      <c r="D25" s="3"/>
      <c r="E25" s="3"/>
      <c r="F25" s="3"/>
      <c r="G25" s="3"/>
      <c r="H25" s="3"/>
      <c r="I25" s="3"/>
      <c r="J25" s="3"/>
      <c r="K25" s="3"/>
      <c r="L25" s="3"/>
      <c r="M25" s="3"/>
      <c r="N25" s="3"/>
      <c r="O25" s="3"/>
      <c r="P25" s="3"/>
      <c r="Q25" s="3"/>
      <c r="R25" s="3"/>
      <c r="S25" s="3"/>
    </row>
    <row r="26" ht="14.4" customHeight="1">
      <c r="A26" s="3"/>
      <c r="B26" s="3"/>
      <c r="C26" s="3"/>
      <c r="D26" s="3"/>
      <c r="E26" s="3"/>
      <c r="F26" s="3"/>
      <c r="G26" s="3"/>
      <c r="H26" s="3"/>
      <c r="I26" s="3"/>
      <c r="J26" s="3"/>
      <c r="K26" s="3"/>
      <c r="L26" s="3"/>
      <c r="M26" s="3"/>
      <c r="N26" s="3"/>
      <c r="O26" s="3"/>
      <c r="P26" s="3"/>
      <c r="Q26" s="3"/>
      <c r="R26" s="3"/>
      <c r="S26" s="3"/>
    </row>
    <row r="27" ht="14.4" customHeight="1">
      <c r="A27" s="3"/>
      <c r="B27" s="3"/>
      <c r="C27" s="3"/>
      <c r="D27" s="3"/>
      <c r="E27" s="3"/>
      <c r="F27" s="3"/>
      <c r="G27" s="3"/>
      <c r="H27" s="3"/>
      <c r="I27" s="3"/>
      <c r="J27" s="3"/>
      <c r="K27" s="3"/>
      <c r="L27" s="3"/>
      <c r="M27" s="3"/>
      <c r="N27" s="3"/>
      <c r="O27" s="3"/>
      <c r="P27" s="3"/>
      <c r="Q27" s="3"/>
      <c r="R27" s="3"/>
      <c r="S27" s="3"/>
    </row>
    <row r="28" ht="14.4" customHeight="1">
      <c r="A28" s="3"/>
      <c r="B28" s="3"/>
      <c r="C28" s="3"/>
      <c r="D28" s="3"/>
      <c r="E28" s="3"/>
      <c r="F28" s="3"/>
      <c r="G28" s="3"/>
      <c r="H28" s="3"/>
      <c r="I28" s="3"/>
      <c r="J28" s="3"/>
      <c r="K28" s="3"/>
      <c r="L28" s="3"/>
      <c r="M28" s="3"/>
      <c r="N28" s="3"/>
      <c r="O28" s="3"/>
      <c r="P28" s="3"/>
      <c r="Q28" s="3"/>
      <c r="R28" s="3"/>
      <c r="S28" s="3"/>
    </row>
    <row r="29" ht="14.4" customHeight="1">
      <c r="A29" s="3"/>
      <c r="B29" s="3"/>
      <c r="C29" s="3"/>
      <c r="D29" s="3"/>
      <c r="E29" s="3"/>
      <c r="F29" s="3"/>
      <c r="G29" s="3"/>
      <c r="H29" s="3"/>
      <c r="I29" s="3"/>
      <c r="J29" s="3"/>
      <c r="K29" s="3"/>
      <c r="L29" s="3"/>
      <c r="M29" s="3"/>
      <c r="N29" s="3"/>
      <c r="O29" s="3"/>
      <c r="P29" s="3"/>
      <c r="Q29" s="3"/>
      <c r="R29" s="3"/>
      <c r="S29" s="3"/>
    </row>
  </sheetData>
  <mergeCells count="10">
    <mergeCell ref="A8:A11"/>
    <mergeCell ref="A12:A15"/>
    <mergeCell ref="A16:A19"/>
    <mergeCell ref="A20:A23"/>
    <mergeCell ref="A2:A3"/>
    <mergeCell ref="B2:B3"/>
    <mergeCell ref="D2:E2"/>
    <mergeCell ref="F2:G2"/>
    <mergeCell ref="H2:I2"/>
    <mergeCell ref="A4:A7"/>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6.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7.xml><?xml version="1.0" encoding="utf-8"?>
<worksheet xmlns:r="http://schemas.openxmlformats.org/officeDocument/2006/relationships" xmlns="http://schemas.openxmlformats.org/spreadsheetml/2006/main">
  <dimension ref="A1:AC55"/>
  <sheetViews>
    <sheetView workbookViewId="0" showGridLines="0" defaultGridColor="1"/>
  </sheetViews>
  <sheetFormatPr defaultColWidth="8.83333" defaultRowHeight="14.4" customHeight="1" outlineLevelRow="0" outlineLevelCol="0"/>
  <cols>
    <col min="1" max="1" width="8.85156" style="150" customWidth="1"/>
    <col min="2" max="2" width="22.6719" style="150" customWidth="1"/>
    <col min="3" max="9" width="28.6719" style="150" customWidth="1"/>
    <col min="10" max="10" width="19.5" style="150" customWidth="1"/>
    <col min="11" max="11" width="17.8516" style="150" customWidth="1"/>
    <col min="12" max="15" width="8.85156" style="150" customWidth="1"/>
    <col min="16" max="16" width="18.8516" style="150" customWidth="1"/>
    <col min="17" max="17" width="48.8516" style="150" customWidth="1"/>
    <col min="18" max="27" width="10.6719" style="150" customWidth="1"/>
    <col min="28" max="29" width="8.85156" style="150" customWidth="1"/>
    <col min="30" max="16384" width="8.85156" style="150" customWidth="1"/>
  </cols>
  <sheetData>
    <row r="1" ht="13.55" customHeight="1">
      <c r="A1" t="s" s="4">
        <v>213</v>
      </c>
      <c r="B1" s="3"/>
      <c r="C1" s="3"/>
      <c r="D1" s="3"/>
      <c r="E1" s="3"/>
      <c r="F1" s="3"/>
      <c r="G1" s="3"/>
      <c r="H1" s="3"/>
      <c r="I1" s="3"/>
      <c r="J1" s="3"/>
      <c r="K1" s="3"/>
      <c r="L1" s="3"/>
      <c r="M1" s="3"/>
      <c r="N1" s="3"/>
      <c r="O1" s="3"/>
      <c r="P1" s="3"/>
      <c r="Q1" s="3"/>
      <c r="R1" t="s" s="4">
        <v>214</v>
      </c>
      <c r="S1" s="3"/>
      <c r="T1" s="3"/>
      <c r="U1" s="3"/>
      <c r="V1" s="3"/>
      <c r="W1" s="3"/>
      <c r="X1" s="3"/>
      <c r="Y1" s="3"/>
      <c r="Z1" s="3"/>
      <c r="AA1" s="3"/>
      <c r="AB1" s="3"/>
      <c r="AC1" s="3"/>
    </row>
    <row r="2" ht="15" customHeight="1">
      <c r="A2" s="3"/>
      <c r="B2" s="3"/>
      <c r="C2" s="3"/>
      <c r="D2" s="3"/>
      <c r="E2" s="3"/>
      <c r="F2" s="3"/>
      <c r="G2" s="3"/>
      <c r="H2" s="3"/>
      <c r="I2" s="3"/>
      <c r="J2" s="3"/>
      <c r="K2" s="3"/>
      <c r="L2" s="3"/>
      <c r="M2" s="3"/>
      <c r="N2" s="3"/>
      <c r="O2" s="3"/>
      <c r="P2" s="3"/>
      <c r="Q2" s="3"/>
      <c r="R2" t="s" s="151">
        <v>1</v>
      </c>
      <c r="S2" t="s" s="151">
        <v>2</v>
      </c>
      <c r="T2" t="s" s="151">
        <v>3</v>
      </c>
      <c r="U2" t="s" s="151">
        <v>4</v>
      </c>
      <c r="V2" s="3"/>
      <c r="W2" s="3"/>
      <c r="X2" s="3"/>
      <c r="Y2" s="3"/>
      <c r="Z2" s="3"/>
      <c r="AA2" s="3"/>
      <c r="AB2" s="3"/>
      <c r="AC2" s="3"/>
    </row>
    <row r="3" ht="15" customHeight="1">
      <c r="A3" s="152"/>
      <c r="B3" s="152"/>
      <c r="C3" s="152"/>
      <c r="D3" s="152"/>
      <c r="E3" s="152"/>
      <c r="F3" s="152"/>
      <c r="G3" s="152"/>
      <c r="H3" s="152"/>
      <c r="I3" s="152"/>
      <c r="J3" s="152"/>
      <c r="K3" s="152"/>
      <c r="L3" s="3"/>
      <c r="M3" s="3"/>
      <c r="N3" s="3"/>
      <c r="O3" s="3"/>
      <c r="P3" s="3"/>
      <c r="Q3" s="153"/>
      <c r="R3" s="154"/>
      <c r="S3" s="154"/>
      <c r="T3" s="154"/>
      <c r="U3" s="154"/>
      <c r="V3" s="63"/>
      <c r="W3" s="67"/>
      <c r="X3" s="67"/>
      <c r="Y3" s="67"/>
      <c r="Z3" s="67"/>
      <c r="AA3" s="67"/>
      <c r="AB3" s="3"/>
      <c r="AC3" s="3"/>
    </row>
    <row r="4" ht="18.6" customHeight="1">
      <c r="A4" s="155"/>
      <c r="B4" t="s" s="156">
        <v>215</v>
      </c>
      <c r="C4" s="157"/>
      <c r="D4" s="157"/>
      <c r="E4" s="157"/>
      <c r="F4" s="157"/>
      <c r="G4" s="157"/>
      <c r="H4" s="157"/>
      <c r="I4" s="157"/>
      <c r="J4" s="157"/>
      <c r="K4" s="157"/>
      <c r="L4" s="158"/>
      <c r="M4" s="77"/>
      <c r="N4" s="3"/>
      <c r="O4" s="3"/>
      <c r="P4" s="3"/>
      <c r="Q4" s="3"/>
      <c r="R4" s="33"/>
      <c r="S4" s="33"/>
      <c r="T4" s="33"/>
      <c r="U4" s="33"/>
      <c r="V4" s="3"/>
      <c r="W4" s="3"/>
      <c r="X4" s="3"/>
      <c r="Y4" s="3"/>
      <c r="Z4" s="3"/>
      <c r="AA4" s="3"/>
      <c r="AB4" s="3"/>
      <c r="AC4" s="3"/>
    </row>
    <row r="5" ht="15" customHeight="1">
      <c r="A5" s="159"/>
      <c r="B5" s="160"/>
      <c r="C5" s="161"/>
      <c r="D5" t="s" s="162">
        <v>1</v>
      </c>
      <c r="E5" s="163"/>
      <c r="F5" t="s" s="162">
        <v>2</v>
      </c>
      <c r="G5" s="163"/>
      <c r="H5" t="s" s="162">
        <v>3</v>
      </c>
      <c r="I5" s="163"/>
      <c r="J5" t="s" s="162">
        <v>4</v>
      </c>
      <c r="K5" s="163"/>
      <c r="L5" t="s" s="162">
        <v>216</v>
      </c>
      <c r="M5" s="163"/>
      <c r="N5" s="20"/>
      <c r="O5" s="3"/>
      <c r="P5" s="3"/>
      <c r="Q5" s="3"/>
      <c r="R5" t="s" s="4">
        <v>217</v>
      </c>
      <c r="S5" s="3"/>
      <c r="T5" s="3"/>
      <c r="U5" s="3"/>
      <c r="V5" t="s" s="164">
        <v>1</v>
      </c>
      <c r="W5" s="165"/>
      <c r="X5" t="s" s="164">
        <v>2</v>
      </c>
      <c r="Y5" s="165"/>
      <c r="Z5" t="s" s="164">
        <v>3</v>
      </c>
      <c r="AA5" s="165"/>
      <c r="AB5" t="s" s="164">
        <v>4</v>
      </c>
      <c r="AC5" s="165"/>
    </row>
    <row r="6" ht="69.6" customHeight="1">
      <c r="A6" s="153"/>
      <c r="B6" t="s" s="166">
        <v>218</v>
      </c>
      <c r="C6" t="s" s="166">
        <v>128</v>
      </c>
      <c r="D6" t="s" s="167">
        <v>29</v>
      </c>
      <c r="E6" t="s" s="167">
        <v>68</v>
      </c>
      <c r="F6" t="s" s="167">
        <v>29</v>
      </c>
      <c r="G6" t="s" s="167">
        <v>68</v>
      </c>
      <c r="H6" t="s" s="167">
        <v>29</v>
      </c>
      <c r="I6" t="s" s="167">
        <v>219</v>
      </c>
      <c r="J6" t="s" s="167">
        <v>29</v>
      </c>
      <c r="K6" t="s" s="167">
        <v>68</v>
      </c>
      <c r="L6" t="s" s="167">
        <v>29</v>
      </c>
      <c r="M6" t="s" s="167">
        <v>219</v>
      </c>
      <c r="N6" s="20"/>
      <c r="O6" s="3"/>
      <c r="P6" t="s" s="151">
        <v>220</v>
      </c>
      <c r="Q6" t="s" s="151">
        <v>221</v>
      </c>
      <c r="R6" t="s" s="151">
        <v>1</v>
      </c>
      <c r="S6" t="s" s="151">
        <v>2</v>
      </c>
      <c r="T6" t="s" s="151">
        <v>3</v>
      </c>
      <c r="U6" t="s" s="151">
        <v>4</v>
      </c>
      <c r="V6" t="s" s="4">
        <v>222</v>
      </c>
      <c r="W6" t="s" s="4">
        <v>223</v>
      </c>
      <c r="X6" t="s" s="4">
        <v>222</v>
      </c>
      <c r="Y6" t="s" s="4">
        <v>223</v>
      </c>
      <c r="Z6" t="s" s="4">
        <v>222</v>
      </c>
      <c r="AA6" t="s" s="4">
        <v>224</v>
      </c>
      <c r="AB6" t="s" s="4">
        <v>222</v>
      </c>
      <c r="AC6" t="s" s="168">
        <v>223</v>
      </c>
    </row>
    <row r="7" ht="28.2" customHeight="1">
      <c r="A7" s="153"/>
      <c r="B7" t="s" s="166">
        <v>129</v>
      </c>
      <c r="C7" t="s" s="166">
        <v>130</v>
      </c>
      <c r="D7" s="169">
        <f>VLOOKUP($B7,$P$7:$AC$54,8,FALSE)</f>
      </c>
      <c r="E7" s="170"/>
      <c r="F7" s="169">
        <f>VLOOKUP($B7,$P$7:$AC$54,10,FALSE)</f>
      </c>
      <c r="G7" s="170">
        <f>F7/D7-1</f>
      </c>
      <c r="H7" s="169">
        <f>VLOOKUP($B7,$P$7:$AC$54,12,FALSE)</f>
      </c>
      <c r="I7" s="170">
        <f>H7/F7-1</f>
      </c>
      <c r="J7" s="169">
        <f>VLOOKUP($B7,$P$7:$AC$54,14,FALSE)</f>
      </c>
      <c r="K7" s="170">
        <f>J7/H7-1</f>
      </c>
      <c r="L7" s="171">
        <v>1609337</v>
      </c>
      <c r="M7" s="172">
        <v>-0.007</v>
      </c>
      <c r="N7" s="20"/>
      <c r="O7" s="153"/>
      <c r="P7" t="s" s="173">
        <v>163</v>
      </c>
      <c r="Q7" t="s" s="174">
        <v>164</v>
      </c>
      <c r="R7" s="174"/>
      <c r="S7" s="174"/>
      <c r="T7" s="174"/>
      <c r="U7" s="175"/>
      <c r="V7" s="20">
        <f>R7/SUM($R$7:$R$54)</f>
      </c>
      <c r="W7" s="3">
        <f>V7*$R$3</f>
      </c>
      <c r="X7" s="3">
        <f>S7/SUM($S$7:$S$54)</f>
      </c>
      <c r="Y7" s="3">
        <f>X7*$S$3</f>
      </c>
      <c r="Z7" s="3">
        <f>T7/SUM($T$7:$T$54)</f>
      </c>
      <c r="AA7" s="3">
        <f>Z7*$T$3</f>
      </c>
      <c r="AB7" s="6">
        <f>U7/SUM($U$7:$U$54)</f>
      </c>
      <c r="AC7" s="3">
        <f>AB7*$U$3</f>
      </c>
    </row>
    <row r="8" ht="28.2" customHeight="1">
      <c r="A8" s="153"/>
      <c r="B8" t="s" s="166">
        <v>131</v>
      </c>
      <c r="C8" t="s" s="166">
        <v>132</v>
      </c>
      <c r="D8" s="169">
        <f>VLOOKUP($B8,$P$7:$AC$54,8,FALSE)</f>
      </c>
      <c r="E8" s="170"/>
      <c r="F8" s="169">
        <f>VLOOKUP($B8,$P$7:$AC$54,10,FALSE)</f>
      </c>
      <c r="G8" s="170">
        <f>F8/D8-1</f>
      </c>
      <c r="H8" s="169">
        <f>VLOOKUP($B8,$P$7:$AC$54,12,FALSE)</f>
      </c>
      <c r="I8" s="170">
        <f>H8/F8-1</f>
      </c>
      <c r="J8" s="169">
        <f>VLOOKUP($B8,$P$7:$AC$54,14,FALSE)</f>
      </c>
      <c r="K8" s="170">
        <f>J8/H8-1</f>
      </c>
      <c r="L8" s="171">
        <v>1094104</v>
      </c>
      <c r="M8" s="172">
        <v>-0.01</v>
      </c>
      <c r="N8" s="20"/>
      <c r="O8" s="153"/>
      <c r="P8" t="s" s="176">
        <v>167</v>
      </c>
      <c r="Q8" t="s" s="177">
        <v>168</v>
      </c>
      <c r="R8" s="177"/>
      <c r="S8" s="177"/>
      <c r="T8" s="177"/>
      <c r="U8" s="175"/>
      <c r="V8" s="20">
        <f>R8/SUM($R$7:$R$54)</f>
      </c>
      <c r="W8" s="3">
        <f>V8*$R$3</f>
      </c>
      <c r="X8" s="3">
        <f>S8/SUM($S$7:$S$54)</f>
      </c>
      <c r="Y8" s="3">
        <f>X8*$S$3</f>
      </c>
      <c r="Z8" s="3">
        <f>T8/SUM($T$7:$T$54)</f>
      </c>
      <c r="AA8" s="3">
        <f>Z8*$U$3</f>
      </c>
      <c r="AB8" s="6">
        <f>U8/SUM($U$7:$U$54)</f>
      </c>
      <c r="AC8" s="3">
        <f>AB8*$U$3</f>
      </c>
    </row>
    <row r="9" ht="28.2" customHeight="1">
      <c r="A9" s="153"/>
      <c r="B9" t="s" s="166">
        <v>133</v>
      </c>
      <c r="C9" t="s" s="166">
        <v>134</v>
      </c>
      <c r="D9" s="169">
        <f>VLOOKUP($B9,$P$7:$AC$54,8,FALSE)</f>
      </c>
      <c r="E9" s="170"/>
      <c r="F9" s="169">
        <f>VLOOKUP($B9,$P$7:$AC$54,10,FALSE)</f>
      </c>
      <c r="G9" s="170">
        <f>F9/D9-1</f>
      </c>
      <c r="H9" s="169">
        <f>VLOOKUP($B9,$P$7:$AC$54,12,FALSE)</f>
      </c>
      <c r="I9" s="170">
        <f>H9/F9-1</f>
      </c>
      <c r="J9" s="169">
        <f>VLOOKUP($B9,$P$7:$AC$54,14,FALSE)</f>
      </c>
      <c r="K9" s="170">
        <f>J9/H9-1</f>
      </c>
      <c r="L9" s="171">
        <v>1041839</v>
      </c>
      <c r="M9" s="172">
        <v>0.025</v>
      </c>
      <c r="N9" s="20"/>
      <c r="O9" s="153"/>
      <c r="P9" t="s" s="176">
        <v>175</v>
      </c>
      <c r="Q9" t="s" s="177">
        <v>176</v>
      </c>
      <c r="R9" s="177"/>
      <c r="S9" s="177"/>
      <c r="T9" s="177"/>
      <c r="U9" s="175"/>
      <c r="V9" s="20">
        <f>R9/SUM($R$7:$R$54)</f>
      </c>
      <c r="W9" s="3">
        <f>V9*$R$3</f>
      </c>
      <c r="X9" s="3">
        <f>S9/SUM($S$7:$S$54)</f>
      </c>
      <c r="Y9" s="3">
        <f>X9*$S$3</f>
      </c>
      <c r="Z9" s="3">
        <f>T9/SUM($T$7:$T$54)</f>
      </c>
      <c r="AA9" s="3">
        <f>Z9*$U$3</f>
      </c>
      <c r="AB9" s="6">
        <f>U9/SUM($U$7:$U$54)</f>
      </c>
      <c r="AC9" s="3">
        <f>AB9*$U$3</f>
      </c>
    </row>
    <row r="10" ht="15" customHeight="1">
      <c r="A10" s="153"/>
      <c r="B10" t="s" s="166">
        <v>137</v>
      </c>
      <c r="C10" t="s" s="166">
        <v>138</v>
      </c>
      <c r="D10" s="169">
        <f>VLOOKUP($B10,$P$7:$AC$54,8,FALSE)</f>
      </c>
      <c r="E10" s="170"/>
      <c r="F10" s="169">
        <f>VLOOKUP($B10,$P$7:$AC$54,10,FALSE)</f>
      </c>
      <c r="G10" s="170">
        <f>F10/D10-1</f>
      </c>
      <c r="H10" s="169">
        <f>VLOOKUP($B10,$P$7:$AC$54,12,FALSE)</f>
      </c>
      <c r="I10" s="170">
        <f>H10/F10-1</f>
      </c>
      <c r="J10" s="169">
        <f>VLOOKUP($B10,$P$7:$AC$54,14,FALSE)</f>
      </c>
      <c r="K10" s="170">
        <f>J10/H10-1</f>
      </c>
      <c r="L10" s="171">
        <v>564142</v>
      </c>
      <c r="M10" s="172">
        <v>0.016</v>
      </c>
      <c r="N10" s="20"/>
      <c r="O10" s="153"/>
      <c r="P10" t="s" s="176">
        <v>187</v>
      </c>
      <c r="Q10" t="s" s="177">
        <v>188</v>
      </c>
      <c r="R10" s="177"/>
      <c r="S10" s="177"/>
      <c r="T10" s="177"/>
      <c r="U10" s="175"/>
      <c r="V10" s="20">
        <f>R10/SUM($R$7:$R$54)</f>
      </c>
      <c r="W10" s="3">
        <f>V10*$R$3</f>
      </c>
      <c r="X10" s="3">
        <f>S10/SUM($S$7:$S$54)</f>
      </c>
      <c r="Y10" s="3">
        <f>X10*$S$3</f>
      </c>
      <c r="Z10" s="3">
        <f>T10/SUM($T$7:$T$54)</f>
      </c>
      <c r="AA10" s="3">
        <f>Z10*$U$3</f>
      </c>
      <c r="AB10" s="6">
        <f>U10/SUM($U$7:$U$54)</f>
      </c>
      <c r="AC10" s="3">
        <f>AB10*$U$3</f>
      </c>
    </row>
    <row r="11" ht="15" customHeight="1">
      <c r="A11" s="153"/>
      <c r="B11" t="s" s="166">
        <v>139</v>
      </c>
      <c r="C11" t="s" s="166">
        <v>140</v>
      </c>
      <c r="D11" s="169">
        <f>VLOOKUP($B11,$P$7:$AC$54,8,FALSE)</f>
      </c>
      <c r="E11" s="170"/>
      <c r="F11" s="169">
        <f>VLOOKUP($B11,$P$7:$AC$54,10,FALSE)</f>
      </c>
      <c r="G11" s="170">
        <f>F11/D11-1</f>
      </c>
      <c r="H11" s="169">
        <f>VLOOKUP($B11,$P$7:$AC$54,12,FALSE)</f>
      </c>
      <c r="I11" s="170">
        <f>H11/F11-1</f>
      </c>
      <c r="J11" s="169">
        <f>VLOOKUP($B11,$P$7:$AC$54,14,FALSE)</f>
      </c>
      <c r="K11" s="170">
        <f>J11/H11-1</f>
      </c>
      <c r="L11" s="171">
        <v>559538</v>
      </c>
      <c r="M11" s="172">
        <v>0.026</v>
      </c>
      <c r="N11" s="20"/>
      <c r="O11" s="153"/>
      <c r="P11" t="s" s="176">
        <v>149</v>
      </c>
      <c r="Q11" t="s" s="177">
        <v>150</v>
      </c>
      <c r="R11" s="177"/>
      <c r="S11" s="177"/>
      <c r="T11" s="177"/>
      <c r="U11" s="175"/>
      <c r="V11" s="20">
        <f>R11/SUM($R$7:$R$54)</f>
      </c>
      <c r="W11" s="3">
        <f>V11*$R$3</f>
      </c>
      <c r="X11" s="3">
        <f>S11/SUM($S$7:$S$54)</f>
      </c>
      <c r="Y11" s="3">
        <f>X11*$S$3</f>
      </c>
      <c r="Z11" s="3">
        <f>T11/SUM($T$7:$T$54)</f>
      </c>
      <c r="AA11" s="3">
        <f>Z11*$U$3</f>
      </c>
      <c r="AB11" s="6">
        <f>U11/SUM($U$7:$U$54)</f>
      </c>
      <c r="AC11" s="3">
        <f>AB11*$U$3</f>
      </c>
    </row>
    <row r="12" ht="28.2" customHeight="1">
      <c r="A12" s="153"/>
      <c r="B12" t="s" s="166">
        <v>135</v>
      </c>
      <c r="C12" t="s" s="166">
        <v>136</v>
      </c>
      <c r="D12" s="169">
        <f>VLOOKUP($B12,$P$7:$AC$54,8,FALSE)</f>
      </c>
      <c r="E12" s="170"/>
      <c r="F12" s="169">
        <f>VLOOKUP($B12,$P$7:$AC$54,10,FALSE)</f>
      </c>
      <c r="G12" s="170">
        <f>F12/D12-1</f>
      </c>
      <c r="H12" s="169">
        <f>VLOOKUP($B12,$P$7:$AC$54,12,FALSE)</f>
      </c>
      <c r="I12" s="170">
        <f>H12/F12-1</f>
      </c>
      <c r="J12" s="169">
        <f>VLOOKUP($B12,$P$7:$AC$54,14,FALSE)</f>
      </c>
      <c r="K12" s="170">
        <f>J12/H12-1</f>
      </c>
      <c r="L12" s="171">
        <v>408233</v>
      </c>
      <c r="M12" s="172">
        <v>0.014</v>
      </c>
      <c r="N12" s="20"/>
      <c r="O12" s="153"/>
      <c r="P12" t="s" s="176">
        <v>183</v>
      </c>
      <c r="Q12" t="s" s="177">
        <v>184</v>
      </c>
      <c r="R12" s="177"/>
      <c r="S12" s="177"/>
      <c r="T12" s="177"/>
      <c r="U12" s="175"/>
      <c r="V12" s="20">
        <f>R12/SUM($R$7:$R$54)</f>
      </c>
      <c r="W12" s="3">
        <f>V12*$R$3</f>
      </c>
      <c r="X12" s="3">
        <f>S12/SUM($S$7:$S$54)</f>
      </c>
      <c r="Y12" s="3">
        <f>X12*$S$3</f>
      </c>
      <c r="Z12" s="3">
        <f>T12/SUM($T$7:$T$54)</f>
      </c>
      <c r="AA12" s="3">
        <f>Z12*$U$3</f>
      </c>
      <c r="AB12" s="6">
        <f>U12/SUM($U$7:$U$54)</f>
      </c>
      <c r="AC12" s="3">
        <f>AB12*$U$3</f>
      </c>
    </row>
    <row r="13" ht="15" customHeight="1">
      <c r="A13" s="153"/>
      <c r="B13" t="s" s="166">
        <v>141</v>
      </c>
      <c r="C13" t="s" s="166">
        <v>142</v>
      </c>
      <c r="D13" s="169">
        <f>VLOOKUP($B13,$P$7:$AC$54,8,FALSE)</f>
      </c>
      <c r="E13" s="170"/>
      <c r="F13" s="169">
        <f>VLOOKUP($B13,$P$7:$AC$54,10,FALSE)</f>
      </c>
      <c r="G13" s="170">
        <f>F13/D13-1</f>
      </c>
      <c r="H13" s="169">
        <f>VLOOKUP($B13,$P$7:$AC$54,12,FALSE)</f>
      </c>
      <c r="I13" s="170">
        <f>H13/F13-1</f>
      </c>
      <c r="J13" s="169">
        <f>VLOOKUP($B13,$P$7:$AC$54,14,FALSE)</f>
      </c>
      <c r="K13" s="170">
        <f>J13/H13-1</f>
      </c>
      <c r="L13" s="171">
        <v>436470</v>
      </c>
      <c r="M13" s="172">
        <v>-0.01</v>
      </c>
      <c r="N13" s="20"/>
      <c r="O13" s="153"/>
      <c r="P13" t="s" s="176">
        <v>135</v>
      </c>
      <c r="Q13" t="s" s="177">
        <v>136</v>
      </c>
      <c r="R13" s="177"/>
      <c r="S13" s="177"/>
      <c r="T13" s="177"/>
      <c r="U13" s="175"/>
      <c r="V13" s="20">
        <f>R13/SUM($R$7:$R$54)</f>
      </c>
      <c r="W13" s="3">
        <f>V13*$R$3</f>
      </c>
      <c r="X13" s="3">
        <f>S13/SUM($S$7:$S$54)</f>
      </c>
      <c r="Y13" s="3">
        <f>X13*$S$3</f>
      </c>
      <c r="Z13" s="3">
        <f>T13/SUM($T$7:$T$54)</f>
      </c>
      <c r="AA13" s="3">
        <f>Z13*$U$3</f>
      </c>
      <c r="AB13" s="6">
        <f>U13/SUM($U$7:$U$54)</f>
      </c>
      <c r="AC13" s="3">
        <f>AB13*$U$3</f>
      </c>
    </row>
    <row r="14" ht="15" customHeight="1">
      <c r="A14" s="153"/>
      <c r="B14" t="s" s="166">
        <v>143</v>
      </c>
      <c r="C14" t="s" s="166">
        <v>144</v>
      </c>
      <c r="D14" s="169">
        <f>VLOOKUP($B14,$P$7:$AC$54,8,FALSE)</f>
      </c>
      <c r="E14" s="170"/>
      <c r="F14" s="169">
        <f>VLOOKUP($B14,$P$7:$AC$54,10,FALSE)</f>
      </c>
      <c r="G14" s="170">
        <f>F14/D14-1</f>
      </c>
      <c r="H14" s="169">
        <f>VLOOKUP($B14,$P$7:$AC$54,12,FALSE)</f>
      </c>
      <c r="I14" s="170">
        <f>H14/F14-1</f>
      </c>
      <c r="J14" s="169">
        <f>VLOOKUP($B14,$P$7:$AC$54,14,FALSE)</f>
      </c>
      <c r="K14" s="170">
        <f>J14/H14-1</f>
      </c>
      <c r="L14" s="171">
        <v>456377</v>
      </c>
      <c r="M14" s="172">
        <v>-0.02</v>
      </c>
      <c r="N14" s="20"/>
      <c r="O14" s="153"/>
      <c r="P14" t="s" s="176">
        <v>191</v>
      </c>
      <c r="Q14" t="s" s="177">
        <v>192</v>
      </c>
      <c r="R14" s="177"/>
      <c r="S14" s="177"/>
      <c r="T14" s="177"/>
      <c r="U14" s="175"/>
      <c r="V14" s="20">
        <f>R14/SUM($R$7:$R$54)</f>
      </c>
      <c r="W14" s="3">
        <f>V14*$R$3</f>
      </c>
      <c r="X14" s="3">
        <f>S14/SUM($S$7:$S$54)</f>
      </c>
      <c r="Y14" s="3">
        <f>X14*$S$3</f>
      </c>
      <c r="Z14" s="3">
        <f>T14/SUM($T$7:$T$54)</f>
      </c>
      <c r="AA14" s="3">
        <f>Z14*$U$3</f>
      </c>
      <c r="AB14" s="6">
        <f>U14/SUM($U$7:$U$54)</f>
      </c>
      <c r="AC14" s="3">
        <f>AB14*$U$3</f>
      </c>
    </row>
    <row r="15" ht="15" customHeight="1">
      <c r="A15" s="153"/>
      <c r="B15" t="s" s="166">
        <v>147</v>
      </c>
      <c r="C15" t="s" s="166">
        <v>148</v>
      </c>
      <c r="D15" s="169">
        <f>VLOOKUP($B15,$P$7:$AC$54,8,FALSE)</f>
      </c>
      <c r="E15" s="170"/>
      <c r="F15" s="169">
        <f>VLOOKUP($B15,$P$7:$AC$54,10,FALSE)</f>
      </c>
      <c r="G15" s="170">
        <f>F15/D15-1</f>
      </c>
      <c r="H15" s="169">
        <f>VLOOKUP($B15,$P$7:$AC$54,12,FALSE)</f>
      </c>
      <c r="I15" s="170">
        <f>H15/F15-1</f>
      </c>
      <c r="J15" s="169">
        <f>VLOOKUP($B15,$P$7:$AC$54,14,FALSE)</f>
      </c>
      <c r="K15" s="170">
        <f>J15/H15-1</f>
      </c>
      <c r="L15" s="171">
        <v>445667</v>
      </c>
      <c r="M15" s="172">
        <v>0.006</v>
      </c>
      <c r="N15" s="20"/>
      <c r="O15" s="153"/>
      <c r="P15" t="s" s="176">
        <v>143</v>
      </c>
      <c r="Q15" t="s" s="177">
        <v>144</v>
      </c>
      <c r="R15" s="177"/>
      <c r="S15" s="177"/>
      <c r="T15" s="177"/>
      <c r="U15" s="175"/>
      <c r="V15" s="20">
        <f>R15/SUM($R$7:$R$54)</f>
      </c>
      <c r="W15" s="3">
        <f>V15*$R$3</f>
      </c>
      <c r="X15" s="3">
        <f>S15/SUM($S$7:$S$54)</f>
      </c>
      <c r="Y15" s="3">
        <f>X15*$S$3</f>
      </c>
      <c r="Z15" s="3">
        <f>T15/SUM($T$7:$T$54)</f>
      </c>
      <c r="AA15" s="3">
        <f>Z15*$U$3</f>
      </c>
      <c r="AB15" s="6">
        <f>U15/SUM($U$7:$U$54)</f>
      </c>
      <c r="AC15" s="3">
        <f>AB15*$U$3</f>
      </c>
    </row>
    <row r="16" ht="15" customHeight="1">
      <c r="A16" s="153"/>
      <c r="B16" t="s" s="166">
        <v>145</v>
      </c>
      <c r="C16" t="s" s="166">
        <v>146</v>
      </c>
      <c r="D16" s="169">
        <f>VLOOKUP($B16,$P$7:$AC$54,8,FALSE)</f>
      </c>
      <c r="E16" s="170"/>
      <c r="F16" s="169">
        <f>VLOOKUP($B16,$P$7:$AC$54,10,FALSE)</f>
      </c>
      <c r="G16" s="170">
        <f>F16/D16-1</f>
      </c>
      <c r="H16" s="169">
        <f>VLOOKUP($B16,$P$7:$AC$54,12,FALSE)</f>
      </c>
      <c r="I16" s="170">
        <f>H16/F16-1</f>
      </c>
      <c r="J16" s="169">
        <f>VLOOKUP($B16,$P$7:$AC$54,14,FALSE)</f>
      </c>
      <c r="K16" s="170">
        <f>J16/H16-1</f>
      </c>
      <c r="L16" s="171">
        <v>379757</v>
      </c>
      <c r="M16" s="172">
        <v>0.002</v>
      </c>
      <c r="N16" s="20"/>
      <c r="O16" s="153"/>
      <c r="P16" t="s" s="176">
        <v>139</v>
      </c>
      <c r="Q16" t="s" s="177">
        <v>140</v>
      </c>
      <c r="R16" s="177"/>
      <c r="S16" s="177"/>
      <c r="T16" s="177"/>
      <c r="U16" s="175"/>
      <c r="V16" s="20">
        <f>R16/SUM($R$7:$R$54)</f>
      </c>
      <c r="W16" s="3">
        <f>V16*$R$3</f>
      </c>
      <c r="X16" s="3">
        <f>S16/SUM($S$7:$S$54)</f>
      </c>
      <c r="Y16" s="3">
        <f>X16*$S$3</f>
      </c>
      <c r="Z16" s="3">
        <f>T16/SUM($T$7:$T$54)</f>
      </c>
      <c r="AA16" s="3">
        <f>Z16*$U$3</f>
      </c>
      <c r="AB16" s="6">
        <f>U16/SUM($U$7:$U$54)</f>
      </c>
      <c r="AC16" s="3">
        <f>AB16*$U$3</f>
      </c>
    </row>
    <row r="17" ht="28.2" customHeight="1">
      <c r="A17" s="153"/>
      <c r="B17" t="s" s="166">
        <v>149</v>
      </c>
      <c r="C17" t="s" s="166">
        <v>150</v>
      </c>
      <c r="D17" s="169">
        <f>VLOOKUP($B17,$P$7:$AC$54,8,FALSE)</f>
      </c>
      <c r="E17" s="170"/>
      <c r="F17" s="169">
        <f>VLOOKUP($B17,$P$7:$AC$54,10,FALSE)</f>
      </c>
      <c r="G17" s="170">
        <f>F17/D17-1</f>
      </c>
      <c r="H17" s="169">
        <f>VLOOKUP($B17,$P$7:$AC$54,12,FALSE)</f>
      </c>
      <c r="I17" s="170">
        <f>H17/F17-1</f>
      </c>
      <c r="J17" s="169">
        <f>VLOOKUP($B17,$P$7:$AC$54,14,FALSE)</f>
      </c>
      <c r="K17" s="170">
        <f>J17/H17-1</f>
      </c>
      <c r="L17" s="171">
        <v>330730</v>
      </c>
      <c r="M17" s="172">
        <v>-0.012</v>
      </c>
      <c r="N17" s="20"/>
      <c r="O17" s="153"/>
      <c r="P17" t="s" s="176">
        <v>169</v>
      </c>
      <c r="Q17" t="s" s="177">
        <v>170</v>
      </c>
      <c r="R17" s="177"/>
      <c r="S17" s="177"/>
      <c r="T17" s="177"/>
      <c r="U17" s="175"/>
      <c r="V17" s="20">
        <f>R17/SUM($R$7:$R$54)</f>
      </c>
      <c r="W17" s="3">
        <f>V17*$R$3</f>
      </c>
      <c r="X17" s="3">
        <f>S17/SUM($S$7:$S$54)</f>
      </c>
      <c r="Y17" s="3">
        <f>X17*$S$3</f>
      </c>
      <c r="Z17" s="3">
        <f>T17/SUM($T$7:$T$54)</f>
      </c>
      <c r="AA17" s="3">
        <f>Z17*$U$3</f>
      </c>
      <c r="AB17" s="6">
        <f>U17/SUM($U$7:$U$54)</f>
      </c>
      <c r="AC17" s="3">
        <f>AB17*$U$3</f>
      </c>
    </row>
    <row r="18" ht="15" customHeight="1">
      <c r="A18" s="153"/>
      <c r="B18" t="s" s="166">
        <v>153</v>
      </c>
      <c r="C18" t="s" s="166">
        <v>154</v>
      </c>
      <c r="D18" s="169">
        <f>VLOOKUP($B18,$P$7:$AC$54,8,FALSE)</f>
      </c>
      <c r="E18" s="170"/>
      <c r="F18" s="169">
        <f>VLOOKUP($B18,$P$7:$AC$54,10,FALSE)</f>
      </c>
      <c r="G18" s="170">
        <f>F18/D18-1</f>
      </c>
      <c r="H18" s="169">
        <f>VLOOKUP($B18,$P$7:$AC$54,12,FALSE)</f>
      </c>
      <c r="I18" s="170">
        <f>H18/F18-1</f>
      </c>
      <c r="J18" s="169">
        <f>VLOOKUP($B18,$P$7:$AC$54,14,FALSE)</f>
      </c>
      <c r="K18" s="170">
        <f>J18/H18-1</f>
      </c>
      <c r="L18" s="171">
        <v>289991</v>
      </c>
      <c r="M18" s="172">
        <v>-0.037</v>
      </c>
      <c r="N18" s="20"/>
      <c r="O18" s="153"/>
      <c r="P18" t="s" s="176">
        <v>177</v>
      </c>
      <c r="Q18" t="s" s="177">
        <v>178</v>
      </c>
      <c r="R18" s="177"/>
      <c r="S18" s="177"/>
      <c r="T18" s="177"/>
      <c r="U18" s="175"/>
      <c r="V18" s="20">
        <f>R18/SUM($R$7:$R$54)</f>
      </c>
      <c r="W18" s="3">
        <f>V18*$R$3</f>
      </c>
      <c r="X18" s="3">
        <f>S18/SUM($S$7:$S$54)</f>
      </c>
      <c r="Y18" s="3">
        <f>X18*$S$3</f>
      </c>
      <c r="Z18" s="3">
        <f>T18/SUM($T$7:$T$54)</f>
      </c>
      <c r="AA18" s="3">
        <f>Z18*$U$3</f>
      </c>
      <c r="AB18" s="6">
        <f>U18/SUM($U$7:$U$54)</f>
      </c>
      <c r="AC18" s="3">
        <f>AB18*$U$3</f>
      </c>
    </row>
    <row r="19" ht="15" customHeight="1">
      <c r="A19" s="153"/>
      <c r="B19" t="s" s="166">
        <v>151</v>
      </c>
      <c r="C19" t="s" s="166">
        <v>152</v>
      </c>
      <c r="D19" s="169">
        <f>VLOOKUP($B19,$P$7:$AC$54,8,FALSE)</f>
      </c>
      <c r="E19" s="170"/>
      <c r="F19" s="169">
        <f>VLOOKUP($B19,$P$7:$AC$54,10,FALSE)</f>
      </c>
      <c r="G19" s="170">
        <f>F19/D19-1</f>
      </c>
      <c r="H19" s="169">
        <f>VLOOKUP($B19,$P$7:$AC$54,12,FALSE)</f>
      </c>
      <c r="I19" s="170">
        <f>H19/F19-1</f>
      </c>
      <c r="J19" s="169">
        <f>VLOOKUP($B19,$P$7:$AC$54,14,FALSE)</f>
      </c>
      <c r="K19" s="170">
        <f>J19/H19-1</f>
      </c>
      <c r="L19" s="171">
        <v>234398</v>
      </c>
      <c r="M19" s="172">
        <v>-0.028</v>
      </c>
      <c r="N19" s="20"/>
      <c r="O19" s="153"/>
      <c r="P19" t="s" s="176">
        <v>173</v>
      </c>
      <c r="Q19" t="s" s="177">
        <v>174</v>
      </c>
      <c r="R19" s="177"/>
      <c r="S19" s="177"/>
      <c r="T19" s="177"/>
      <c r="U19" s="175"/>
      <c r="V19" s="20">
        <f>R19/SUM($R$7:$R$54)</f>
      </c>
      <c r="W19" s="3">
        <f>V19*$R$3</f>
      </c>
      <c r="X19" s="3">
        <f>S19/SUM($S$7:$S$54)</f>
      </c>
      <c r="Y19" s="3">
        <f>X19*$S$3</f>
      </c>
      <c r="Z19" s="3">
        <f>T19/SUM($T$7:$T$54)</f>
      </c>
      <c r="AA19" s="3">
        <f>Z19*$U$3</f>
      </c>
      <c r="AB19" s="6">
        <f>U19/SUM($U$7:$U$54)</f>
      </c>
      <c r="AC19" s="3">
        <f>AB19*$U$3</f>
      </c>
    </row>
    <row r="20" ht="28.2" customHeight="1">
      <c r="A20" s="153"/>
      <c r="B20" t="s" s="166">
        <v>155</v>
      </c>
      <c r="C20" t="s" s="166">
        <v>156</v>
      </c>
      <c r="D20" s="169">
        <f>VLOOKUP($B20,$P$7:$AC$54,8,FALSE)</f>
      </c>
      <c r="E20" s="170"/>
      <c r="F20" s="169">
        <f>VLOOKUP($B20,$P$7:$AC$54,10,FALSE)</f>
      </c>
      <c r="G20" s="170">
        <f>F20/D20-1</f>
      </c>
      <c r="H20" s="169">
        <f>VLOOKUP($B20,$P$7:$AC$54,12,FALSE)</f>
      </c>
      <c r="I20" s="170">
        <f>H20/F20-1</f>
      </c>
      <c r="J20" s="169">
        <f>VLOOKUP($B20,$P$7:$AC$54,14,FALSE)</f>
      </c>
      <c r="K20" s="170">
        <f>J20/H20-1</f>
      </c>
      <c r="L20" s="171">
        <v>230876</v>
      </c>
      <c r="M20" s="172">
        <v>0.008999999999999999</v>
      </c>
      <c r="N20" s="20"/>
      <c r="O20" s="153"/>
      <c r="P20" t="s" s="176">
        <v>189</v>
      </c>
      <c r="Q20" t="s" s="177">
        <v>190</v>
      </c>
      <c r="R20" s="177"/>
      <c r="S20" s="177"/>
      <c r="T20" s="177"/>
      <c r="U20" s="175"/>
      <c r="V20" s="20">
        <f>R20/SUM($R$7:$R$54)</f>
      </c>
      <c r="W20" s="3">
        <f>V20*$R$3</f>
      </c>
      <c r="X20" s="3">
        <f>S20/SUM($S$7:$S$54)</f>
      </c>
      <c r="Y20" s="3">
        <f>X20*$S$3</f>
      </c>
      <c r="Z20" s="3">
        <f>T20/SUM($T$7:$T$54)</f>
      </c>
      <c r="AA20" s="3">
        <f>Z20*$U$3</f>
      </c>
      <c r="AB20" s="6">
        <f>U20/SUM($U$7:$U$54)</f>
      </c>
      <c r="AC20" s="3">
        <f>AB20*$U$3</f>
      </c>
    </row>
    <row r="21" ht="28.2" customHeight="1">
      <c r="A21" s="153"/>
      <c r="B21" t="s" s="166">
        <v>157</v>
      </c>
      <c r="C21" t="s" s="166">
        <v>158</v>
      </c>
      <c r="D21" s="169">
        <f>VLOOKUP($B21,$P$7:$AC$54,8,FALSE)</f>
      </c>
      <c r="E21" s="170"/>
      <c r="F21" s="169">
        <f>VLOOKUP($B21,$P$7:$AC$54,10,FALSE)</f>
      </c>
      <c r="G21" s="170">
        <f>F21/D21-1</f>
      </c>
      <c r="H21" s="169">
        <f>VLOOKUP($B21,$P$7:$AC$54,12,FALSE)</f>
      </c>
      <c r="I21" s="170">
        <f>H21/F21-1</f>
      </c>
      <c r="J21" s="169">
        <f>VLOOKUP($B21,$P$7:$AC$54,14,FALSE)</f>
      </c>
      <c r="K21" s="170">
        <f>J21/H21-1</f>
      </c>
      <c r="L21" s="171">
        <v>145984</v>
      </c>
      <c r="M21" s="172">
        <v>-0.014</v>
      </c>
      <c r="N21" s="20"/>
      <c r="O21" s="153"/>
      <c r="P21" t="s" s="176">
        <v>161</v>
      </c>
      <c r="Q21" t="s" s="177">
        <v>162</v>
      </c>
      <c r="R21" s="177"/>
      <c r="S21" s="177"/>
      <c r="T21" s="177"/>
      <c r="U21" s="175"/>
      <c r="V21" s="20">
        <f>R21/SUM($R$7:$R$54)</f>
      </c>
      <c r="W21" s="3">
        <f>V21*$R$3</f>
      </c>
      <c r="X21" s="3">
        <f>S21/SUM($S$7:$S$54)</f>
      </c>
      <c r="Y21" s="3">
        <f>X21*$S$3</f>
      </c>
      <c r="Z21" s="3">
        <f>T21/SUM($T$7:$T$54)</f>
      </c>
      <c r="AA21" s="3">
        <f>Z21*$U$3</f>
      </c>
      <c r="AB21" s="6">
        <f>U21/SUM($U$7:$U$54)</f>
      </c>
      <c r="AC21" s="3">
        <f>AB21*$U$3</f>
      </c>
    </row>
    <row r="22" ht="15" customHeight="1">
      <c r="A22" s="153"/>
      <c r="B22" t="s" s="166">
        <v>159</v>
      </c>
      <c r="C22" t="s" s="166">
        <v>160</v>
      </c>
      <c r="D22" s="169">
        <f>VLOOKUP($B22,$P$7:$AC$54,8,FALSE)</f>
      </c>
      <c r="E22" s="170"/>
      <c r="F22" s="169">
        <f>VLOOKUP($B22,$P$7:$AC$54,10,FALSE)</f>
      </c>
      <c r="G22" s="170">
        <f>F22/D22-1</f>
      </c>
      <c r="H22" s="169">
        <f>VLOOKUP($B22,$P$7:$AC$54,12,FALSE)</f>
      </c>
      <c r="I22" s="170">
        <f>H22/F22-1</f>
      </c>
      <c r="J22" s="169">
        <f>VLOOKUP($B22,$P$7:$AC$54,14,FALSE)</f>
      </c>
      <c r="K22" s="170">
        <f>J22/H22-1</f>
      </c>
      <c r="L22" s="171">
        <v>144322</v>
      </c>
      <c r="M22" s="172">
        <v>-0.026</v>
      </c>
      <c r="N22" s="20"/>
      <c r="O22" s="153"/>
      <c r="P22" t="s" s="176">
        <v>133</v>
      </c>
      <c r="Q22" t="s" s="177">
        <v>134</v>
      </c>
      <c r="R22" s="177"/>
      <c r="S22" s="177"/>
      <c r="T22" s="177"/>
      <c r="U22" s="175"/>
      <c r="V22" s="20">
        <f>R22/SUM($R$7:$R$54)</f>
      </c>
      <c r="W22" s="3">
        <f>V22*$R$3</f>
      </c>
      <c r="X22" s="3">
        <f>S22/SUM($S$7:$S$54)</f>
      </c>
      <c r="Y22" s="3">
        <f>X22*$S$3</f>
      </c>
      <c r="Z22" s="3">
        <f>T22/SUM($T$7:$T$54)</f>
      </c>
      <c r="AA22" s="3">
        <f>Z22*$U$3</f>
      </c>
      <c r="AB22" s="6">
        <f>U22/SUM($U$7:$U$54)</f>
      </c>
      <c r="AC22" s="3">
        <f>AB22*$U$3</f>
      </c>
    </row>
    <row r="23" ht="28.2" customHeight="1">
      <c r="A23" s="153"/>
      <c r="B23" t="s" s="166">
        <v>161</v>
      </c>
      <c r="C23" t="s" s="166">
        <v>162</v>
      </c>
      <c r="D23" s="169">
        <f>VLOOKUP($B23,$P$7:$AC$54,8,FALSE)</f>
      </c>
      <c r="E23" s="170"/>
      <c r="F23" s="169">
        <f>VLOOKUP($B23,$P$7:$AC$54,10,FALSE)</f>
      </c>
      <c r="G23" s="170">
        <f>F23/D23-1</f>
      </c>
      <c r="H23" s="169">
        <f>VLOOKUP($B23,$P$7:$AC$54,12,FALSE)</f>
      </c>
      <c r="I23" s="170">
        <f>H23/F23-1</f>
      </c>
      <c r="J23" s="169">
        <f>VLOOKUP($B23,$P$7:$AC$54,14,FALSE)</f>
      </c>
      <c r="K23" s="170">
        <f>J23/H23-1</f>
      </c>
      <c r="L23" s="171">
        <v>147421</v>
      </c>
      <c r="M23" s="172">
        <v>-0.029</v>
      </c>
      <c r="N23" s="20"/>
      <c r="O23" s="153"/>
      <c r="P23" t="s" s="176">
        <v>225</v>
      </c>
      <c r="Q23" t="s" s="177">
        <v>226</v>
      </c>
      <c r="R23" s="177"/>
      <c r="S23" s="177"/>
      <c r="T23" s="177"/>
      <c r="U23" s="175"/>
      <c r="V23" s="20">
        <f>R23/SUM($R$7:$R$54)</f>
      </c>
      <c r="W23" s="3">
        <f>V23*$R$3</f>
      </c>
      <c r="X23" s="3">
        <f>S23/SUM($S$7:$S$54)</f>
      </c>
      <c r="Y23" s="3">
        <f>X23*$S$3</f>
      </c>
      <c r="Z23" s="3">
        <f>T23/SUM($T$7:$T$54)</f>
      </c>
      <c r="AA23" s="3">
        <f>Z23*$U$3</f>
      </c>
      <c r="AB23" s="6">
        <f>U23/SUM($U$7:$U$54)</f>
      </c>
      <c r="AC23" s="3">
        <f>AB23*$U$3</f>
      </c>
    </row>
    <row r="24" ht="28.2" customHeight="1">
      <c r="A24" s="153"/>
      <c r="B24" t="s" s="166">
        <v>169</v>
      </c>
      <c r="C24" t="s" s="166">
        <v>170</v>
      </c>
      <c r="D24" s="169">
        <f>VLOOKUP($B24,$P$7:$AC$54,8,FALSE)</f>
      </c>
      <c r="E24" s="170"/>
      <c r="F24" s="169">
        <f>VLOOKUP($B24,$P$7:$AC$54,10,FALSE)</f>
      </c>
      <c r="G24" s="170">
        <f>F24/D24-1</f>
      </c>
      <c r="H24" s="169">
        <f>VLOOKUP($B24,$P$7:$AC$54,12,FALSE)</f>
      </c>
      <c r="I24" s="170">
        <f>H24/F24-1</f>
      </c>
      <c r="J24" s="169">
        <f>VLOOKUP($B24,$P$7:$AC$54,14,FALSE)</f>
      </c>
      <c r="K24" s="170">
        <f>J24/H24-1</f>
      </c>
      <c r="L24" s="171">
        <v>105170</v>
      </c>
      <c r="M24" s="172">
        <v>-0.148</v>
      </c>
      <c r="N24" s="20"/>
      <c r="O24" s="153"/>
      <c r="P24" t="s" s="176">
        <v>137</v>
      </c>
      <c r="Q24" t="s" s="177">
        <v>138</v>
      </c>
      <c r="R24" s="177"/>
      <c r="S24" s="177"/>
      <c r="T24" s="177"/>
      <c r="U24" s="175"/>
      <c r="V24" s="20">
        <f>R24/SUM($R$7:$R$54)</f>
      </c>
      <c r="W24" s="3">
        <f>V24*$R$3</f>
      </c>
      <c r="X24" s="3">
        <f>S24/SUM($S$7:$S$54)</f>
      </c>
      <c r="Y24" s="3">
        <f>X24*$S$3</f>
      </c>
      <c r="Z24" s="3">
        <f>T24/SUM($T$7:$T$54)</f>
      </c>
      <c r="AA24" s="3">
        <f>Z24*$U$3</f>
      </c>
      <c r="AB24" s="6">
        <f>U24/SUM($U$7:$U$54)</f>
      </c>
      <c r="AC24" s="3">
        <f>AB24*$U$3</f>
      </c>
    </row>
    <row r="25" ht="28.2" customHeight="1">
      <c r="A25" s="153"/>
      <c r="B25" t="s" s="166">
        <v>163</v>
      </c>
      <c r="C25" t="s" s="166">
        <v>164</v>
      </c>
      <c r="D25" s="169">
        <f>VLOOKUP($B25,$P$7:$AC$54,8,FALSE)</f>
      </c>
      <c r="E25" s="170"/>
      <c r="F25" s="169">
        <f>VLOOKUP($B25,$P$7:$AC$54,10,FALSE)</f>
      </c>
      <c r="G25" s="170">
        <f>F25/D25-1</f>
      </c>
      <c r="H25" s="169">
        <f>VLOOKUP($B25,$P$7:$AC$54,12,FALSE)</f>
      </c>
      <c r="I25" s="170">
        <f>H25/F25-1</f>
      </c>
      <c r="J25" s="169">
        <f>VLOOKUP($B25,$P$7:$AC$54,14,FALSE)</f>
      </c>
      <c r="K25" s="170">
        <f>J25/H25-1</f>
      </c>
      <c r="L25" s="171">
        <v>101117</v>
      </c>
      <c r="M25" s="172">
        <v>-0.052</v>
      </c>
      <c r="N25" s="20"/>
      <c r="O25" s="153"/>
      <c r="P25" t="s" s="176">
        <v>165</v>
      </c>
      <c r="Q25" t="s" s="177">
        <v>166</v>
      </c>
      <c r="R25" s="177"/>
      <c r="S25" s="177"/>
      <c r="T25" s="177"/>
      <c r="U25" s="175"/>
      <c r="V25" s="20">
        <f>R25/SUM($R$7:$R$54)</f>
      </c>
      <c r="W25" s="3">
        <f>V25*$R$3</f>
      </c>
      <c r="X25" s="3">
        <f>S25/SUM($S$7:$S$54)</f>
      </c>
      <c r="Y25" s="3">
        <f>X25*$S$3</f>
      </c>
      <c r="Z25" s="3">
        <f>T25/SUM($T$7:$T$54)</f>
      </c>
      <c r="AA25" s="3">
        <f>Z25*$U$3</f>
      </c>
      <c r="AB25" s="6">
        <f>U25/SUM($U$7:$U$54)</f>
      </c>
      <c r="AC25" s="3">
        <f>AB25*$U$3</f>
      </c>
    </row>
    <row r="26" ht="28.2" customHeight="1">
      <c r="A26" s="153"/>
      <c r="B26" t="s" s="166">
        <v>167</v>
      </c>
      <c r="C26" t="s" s="166">
        <v>168</v>
      </c>
      <c r="D26" s="169">
        <f>VLOOKUP($B26,$P$7:$AC$54,8,FALSE)</f>
      </c>
      <c r="E26" s="170"/>
      <c r="F26" s="169">
        <f>VLOOKUP($B26,$P$7:$AC$54,10,FALSE)</f>
      </c>
      <c r="G26" s="170">
        <f>F26/D26-1</f>
      </c>
      <c r="H26" s="169">
        <f>VLOOKUP($B26,$P$7:$AC$54,12,FALSE)</f>
      </c>
      <c r="I26" s="170">
        <f>H26/F26-1</f>
      </c>
      <c r="J26" s="169">
        <f>VLOOKUP($B26,$P$7:$AC$54,14,FALSE)</f>
      </c>
      <c r="K26" s="170">
        <f>J26/H26-1</f>
      </c>
      <c r="L26" s="171">
        <v>89730</v>
      </c>
      <c r="M26" s="172">
        <v>0.019</v>
      </c>
      <c r="N26" s="20"/>
      <c r="O26" s="153"/>
      <c r="P26" t="s" s="176">
        <v>227</v>
      </c>
      <c r="Q26" t="s" s="177">
        <v>228</v>
      </c>
      <c r="R26" s="177"/>
      <c r="S26" s="177"/>
      <c r="T26" s="177"/>
      <c r="U26" s="175"/>
      <c r="V26" s="20">
        <f>R26/SUM($R$7:$R$54)</f>
      </c>
      <c r="W26" s="3">
        <f>V26*$R$3</f>
      </c>
      <c r="X26" s="3">
        <f>S26/SUM($S$7:$S$54)</f>
      </c>
      <c r="Y26" s="3">
        <f>X26*$S$3</f>
      </c>
      <c r="Z26" s="3">
        <f>T26/SUM($T$7:$T$54)</f>
      </c>
      <c r="AA26" s="3">
        <f>Z26*$U$3</f>
      </c>
      <c r="AB26" s="6">
        <f>U26/SUM($U$7:$U$54)</f>
      </c>
      <c r="AC26" s="3">
        <f>AB26*$U$3</f>
      </c>
    </row>
    <row r="27" ht="15" customHeight="1">
      <c r="A27" s="153"/>
      <c r="B27" t="s" s="166">
        <v>165</v>
      </c>
      <c r="C27" t="s" s="166">
        <v>166</v>
      </c>
      <c r="D27" s="169">
        <f>VLOOKUP($B27,$P$7:$AC$54,8,FALSE)</f>
      </c>
      <c r="E27" s="170"/>
      <c r="F27" s="169">
        <f>VLOOKUP($B27,$P$7:$AC$54,10,FALSE)</f>
      </c>
      <c r="G27" s="170">
        <f>F27/D27-1</f>
      </c>
      <c r="H27" s="169">
        <f>VLOOKUP($B27,$P$7:$AC$54,12,FALSE)</f>
      </c>
      <c r="I27" s="170">
        <f>H27/F27-1</f>
      </c>
      <c r="J27" s="169">
        <f>VLOOKUP($B27,$P$7:$AC$54,14,FALSE)</f>
      </c>
      <c r="K27" s="170">
        <f>J27/H27-1</f>
      </c>
      <c r="L27" s="171">
        <v>86954</v>
      </c>
      <c r="M27" s="172">
        <v>-0.003</v>
      </c>
      <c r="N27" s="20"/>
      <c r="O27" s="153"/>
      <c r="P27" t="s" s="176">
        <v>193</v>
      </c>
      <c r="Q27" t="s" s="177">
        <v>194</v>
      </c>
      <c r="R27" s="177"/>
      <c r="S27" s="177"/>
      <c r="T27" s="177"/>
      <c r="U27" s="175"/>
      <c r="V27" s="20">
        <f>R27/SUM($R$7:$R$54)</f>
      </c>
      <c r="W27" s="3">
        <f>V27*$R$3</f>
      </c>
      <c r="X27" s="3">
        <f>S27/SUM($S$7:$S$54)</f>
      </c>
      <c r="Y27" s="3">
        <f>X27*$S$3</f>
      </c>
      <c r="Z27" s="3">
        <f>T27/SUM($T$7:$T$54)</f>
      </c>
      <c r="AA27" s="3">
        <f>Z27*$U$3</f>
      </c>
      <c r="AB27" s="6">
        <f>U27/SUM($U$7:$U$54)</f>
      </c>
      <c r="AC27" s="3">
        <f>AB27*$U$3</f>
      </c>
    </row>
    <row r="28" ht="15" customHeight="1">
      <c r="A28" s="153"/>
      <c r="B28" t="s" s="166">
        <v>171</v>
      </c>
      <c r="C28" t="s" s="166">
        <v>172</v>
      </c>
      <c r="D28" s="169">
        <f>VLOOKUP($B28,$P$7:$AC$54,8,FALSE)</f>
      </c>
      <c r="E28" s="170"/>
      <c r="F28" s="169">
        <f>VLOOKUP($B28,$P$7:$AC$54,10,FALSE)</f>
      </c>
      <c r="G28" s="170">
        <f>F28/D28-1</f>
      </c>
      <c r="H28" s="169">
        <f>VLOOKUP($B28,$P$7:$AC$54,12,FALSE)</f>
      </c>
      <c r="I28" s="170">
        <f>H28/F28-1</f>
      </c>
      <c r="J28" s="169">
        <f>VLOOKUP($B28,$P$7:$AC$54,14,FALSE)</f>
      </c>
      <c r="K28" s="170">
        <f>J28/H28-1</f>
      </c>
      <c r="L28" s="171">
        <v>86626</v>
      </c>
      <c r="M28" s="172">
        <v>-0.023</v>
      </c>
      <c r="N28" s="20"/>
      <c r="O28" s="153"/>
      <c r="P28" t="s" s="176">
        <v>151</v>
      </c>
      <c r="Q28" t="s" s="177">
        <v>152</v>
      </c>
      <c r="R28" s="177"/>
      <c r="S28" s="177"/>
      <c r="T28" s="177"/>
      <c r="U28" s="175"/>
      <c r="V28" s="20">
        <f>R28/SUM($R$7:$R$54)</f>
      </c>
      <c r="W28" s="3">
        <f>V28*$R$3</f>
      </c>
      <c r="X28" s="3">
        <f>S28/SUM($S$7:$S$54)</f>
      </c>
      <c r="Y28" s="3">
        <f>X28*$S$3</f>
      </c>
      <c r="Z28" s="3">
        <f>T28/SUM($T$7:$T$54)</f>
      </c>
      <c r="AA28" s="3">
        <f>Z28*$U$3</f>
      </c>
      <c r="AB28" s="6">
        <f>U28/SUM($U$7:$U$54)</f>
      </c>
      <c r="AC28" s="3">
        <f>AB28*$U$3</f>
      </c>
    </row>
    <row r="29" ht="28.2" customHeight="1">
      <c r="A29" s="153"/>
      <c r="B29" t="s" s="166">
        <v>173</v>
      </c>
      <c r="C29" t="s" s="166">
        <v>174</v>
      </c>
      <c r="D29" s="169">
        <f>VLOOKUP($B29,$P$7:$AC$54,8,FALSE)</f>
      </c>
      <c r="E29" s="170"/>
      <c r="F29" s="169">
        <f>VLOOKUP($B29,$P$7:$AC$54,10,FALSE)</f>
      </c>
      <c r="G29" s="170">
        <f>F29/D29-1</f>
      </c>
      <c r="H29" s="169">
        <f>VLOOKUP($B29,$P$7:$AC$54,12,FALSE)</f>
      </c>
      <c r="I29" s="170">
        <f>H29/F29-1</f>
      </c>
      <c r="J29" s="169">
        <f>VLOOKUP($B29,$P$7:$AC$54,14,FALSE)</f>
      </c>
      <c r="K29" s="170">
        <f>J29/H29-1</f>
      </c>
      <c r="L29" s="171">
        <v>77744</v>
      </c>
      <c r="M29" s="172">
        <v>0.037</v>
      </c>
      <c r="N29" s="20"/>
      <c r="O29" s="153"/>
      <c r="P29" t="s" s="176">
        <v>155</v>
      </c>
      <c r="Q29" t="s" s="177">
        <v>156</v>
      </c>
      <c r="R29" s="177"/>
      <c r="S29" s="177"/>
      <c r="T29" s="177"/>
      <c r="U29" s="175"/>
      <c r="V29" s="20">
        <f>R29/SUM($R$7:$R$54)</f>
      </c>
      <c r="W29" s="3">
        <f>V29*$R$3</f>
      </c>
      <c r="X29" s="3">
        <f>S29/SUM($S$7:$S$54)</f>
      </c>
      <c r="Y29" s="3">
        <f>X29*$S$3</f>
      </c>
      <c r="Z29" s="3">
        <f>T29/SUM($T$7:$T$54)</f>
      </c>
      <c r="AA29" s="3">
        <f>Z29*$U$3</f>
      </c>
      <c r="AB29" s="6">
        <f>U29/SUM($U$7:$U$54)</f>
      </c>
      <c r="AC29" s="3">
        <f>AB29*$U$3</f>
      </c>
    </row>
    <row r="30" ht="28.2" customHeight="1">
      <c r="A30" s="153"/>
      <c r="B30" t="s" s="166">
        <v>177</v>
      </c>
      <c r="C30" t="s" s="166">
        <v>178</v>
      </c>
      <c r="D30" s="169">
        <f>VLOOKUP($B30,$P$7:$AC$54,8,FALSE)</f>
      </c>
      <c r="E30" s="170"/>
      <c r="F30" s="169">
        <f>VLOOKUP($B30,$P$7:$AC$54,10,FALSE)</f>
      </c>
      <c r="G30" s="170">
        <f>F30/D30-1</f>
      </c>
      <c r="H30" s="169">
        <f>VLOOKUP($B30,$P$7:$AC$54,12,FALSE)</f>
      </c>
      <c r="I30" s="170">
        <f>H30/F30-1</f>
      </c>
      <c r="J30" s="169">
        <f>VLOOKUP($B30,$P$7:$AC$54,14,FALSE)</f>
      </c>
      <c r="K30" s="170">
        <f>J30/H30-1</f>
      </c>
      <c r="L30" s="171">
        <v>60869</v>
      </c>
      <c r="M30" s="172">
        <v>-0.045</v>
      </c>
      <c r="N30" s="20"/>
      <c r="O30" s="153"/>
      <c r="P30" t="s" s="176">
        <v>204</v>
      </c>
      <c r="Q30" t="s" s="177">
        <v>205</v>
      </c>
      <c r="R30" s="177"/>
      <c r="S30" s="177"/>
      <c r="T30" s="177"/>
      <c r="U30" s="175"/>
      <c r="V30" s="20">
        <f>R30/SUM($R$7:$R$54)</f>
      </c>
      <c r="W30" s="3">
        <f>V30*$R$3</f>
      </c>
      <c r="X30" s="3">
        <f>S30/SUM($S$7:$S$54)</f>
      </c>
      <c r="Y30" s="3">
        <f>X30*$S$3</f>
      </c>
      <c r="Z30" s="3">
        <f>T30/SUM($T$7:$T$54)</f>
      </c>
      <c r="AA30" s="3">
        <f>Z30*$U$3</f>
      </c>
      <c r="AB30" s="6">
        <f>U30/SUM($U$7:$U$54)</f>
      </c>
      <c r="AC30" s="3">
        <f>AB30*$U$3</f>
      </c>
    </row>
    <row r="31" ht="15" customHeight="1">
      <c r="A31" s="153"/>
      <c r="B31" t="s" s="166">
        <v>175</v>
      </c>
      <c r="C31" t="s" s="166">
        <v>176</v>
      </c>
      <c r="D31" s="169">
        <f>VLOOKUP($B31,$P$7:$AC$54,8,FALSE)</f>
      </c>
      <c r="E31" s="170"/>
      <c r="F31" s="169">
        <f>VLOOKUP($B31,$P$7:$AC$54,10,FALSE)</f>
      </c>
      <c r="G31" s="170">
        <f>F31/D31-1</f>
      </c>
      <c r="H31" s="169">
        <f>VLOOKUP($B31,$P$7:$AC$54,12,FALSE)</f>
      </c>
      <c r="I31" s="170">
        <f>H31/F31-1</f>
      </c>
      <c r="J31" s="169">
        <f>VLOOKUP($B31,$P$7:$AC$54,14,FALSE)</f>
      </c>
      <c r="K31" s="170">
        <f>J31/H31-1</f>
      </c>
      <c r="L31" s="171">
        <v>37839</v>
      </c>
      <c r="M31" s="172">
        <v>0.017</v>
      </c>
      <c r="N31" s="20"/>
      <c r="O31" s="153"/>
      <c r="P31" t="s" s="176">
        <v>229</v>
      </c>
      <c r="Q31" t="s" s="177">
        <v>230</v>
      </c>
      <c r="R31" s="177"/>
      <c r="S31" s="177"/>
      <c r="T31" s="177"/>
      <c r="U31" s="175"/>
      <c r="V31" s="20">
        <f>R31/SUM($R$7:$R$54)</f>
      </c>
      <c r="W31" s="3">
        <f>V31*$R$3</f>
      </c>
      <c r="X31" s="3">
        <f>S31/SUM($S$7:$S$54)</f>
      </c>
      <c r="Y31" s="3">
        <f>X31*$S$3</f>
      </c>
      <c r="Z31" s="3">
        <f>T31/SUM($T$7:$T$54)</f>
      </c>
      <c r="AA31" s="3">
        <f>Z31*$U$3</f>
      </c>
      <c r="AB31" s="6">
        <f>U31/SUM($U$7:$U$54)</f>
      </c>
      <c r="AC31" s="3">
        <f>AB31*$U$3</f>
      </c>
    </row>
    <row r="32" ht="28.2" customHeight="1">
      <c r="A32" s="153"/>
      <c r="B32" t="s" s="166">
        <v>179</v>
      </c>
      <c r="C32" t="s" s="166">
        <v>180</v>
      </c>
      <c r="D32" s="169">
        <f>VLOOKUP($B32,$P$7:$AC$54,8,FALSE)</f>
      </c>
      <c r="E32" s="170"/>
      <c r="F32" s="169">
        <f>VLOOKUP($B32,$P$7:$AC$54,10,FALSE)</f>
      </c>
      <c r="G32" s="170">
        <f>F32/D32-1</f>
      </c>
      <c r="H32" s="169">
        <f>VLOOKUP($B32,$P$7:$AC$54,12,FALSE)</f>
      </c>
      <c r="I32" s="170">
        <f>H32/F32-1</f>
      </c>
      <c r="J32" s="169">
        <f>VLOOKUP($B32,$P$7:$AC$54,14,FALSE)</f>
      </c>
      <c r="K32" s="170">
        <f>J32/H32-1</f>
      </c>
      <c r="L32" s="171">
        <v>36262</v>
      </c>
      <c r="M32" s="172">
        <v>-0.037</v>
      </c>
      <c r="N32" s="20"/>
      <c r="O32" s="153"/>
      <c r="P32" t="s" s="176">
        <v>231</v>
      </c>
      <c r="Q32" t="s" s="177">
        <v>232</v>
      </c>
      <c r="R32" s="177"/>
      <c r="S32" s="177"/>
      <c r="T32" s="177"/>
      <c r="U32" s="175"/>
      <c r="V32" s="20">
        <f>R32/SUM($R$7:$R$54)</f>
      </c>
      <c r="W32" s="3">
        <f>V32*$R$3</f>
      </c>
      <c r="X32" s="3">
        <f>S32/SUM($S$7:$S$54)</f>
      </c>
      <c r="Y32" s="3">
        <f>X32*$S$3</f>
      </c>
      <c r="Z32" s="3">
        <f>T32/SUM($T$7:$T$54)</f>
      </c>
      <c r="AA32" s="3">
        <f>Z32*$U$3</f>
      </c>
      <c r="AB32" s="6">
        <f>U32/SUM($U$7:$U$54)</f>
      </c>
      <c r="AC32" s="3">
        <f>AB32*$U$3</f>
      </c>
    </row>
    <row r="33" ht="15" customHeight="1">
      <c r="A33" s="153"/>
      <c r="B33" t="s" s="166">
        <v>181</v>
      </c>
      <c r="C33" t="s" s="166">
        <v>182</v>
      </c>
      <c r="D33" s="169">
        <f>VLOOKUP($B33,$P$7:$AC$54,8,FALSE)</f>
      </c>
      <c r="E33" s="170"/>
      <c r="F33" s="169">
        <f>VLOOKUP($B33,$P$7:$AC$54,10,FALSE)</f>
      </c>
      <c r="G33" s="170">
        <f>F33/D33-1</f>
      </c>
      <c r="H33" s="169">
        <f>VLOOKUP($B33,$P$7:$AC$54,12,FALSE)</f>
      </c>
      <c r="I33" s="170">
        <f>H33/F33-1</f>
      </c>
      <c r="J33" s="169">
        <f>VLOOKUP($B33,$P$7:$AC$54,14,FALSE)</f>
      </c>
      <c r="K33" s="170">
        <f>J33/H33-1</f>
      </c>
      <c r="L33" s="171">
        <v>25770</v>
      </c>
      <c r="M33" s="172">
        <v>0.003</v>
      </c>
      <c r="N33" s="20"/>
      <c r="O33" s="153"/>
      <c r="P33" t="s" s="176">
        <v>233</v>
      </c>
      <c r="Q33" t="s" s="177">
        <v>234</v>
      </c>
      <c r="R33" s="177"/>
      <c r="S33" s="177"/>
      <c r="T33" s="177"/>
      <c r="U33" s="178"/>
      <c r="V33" s="20">
        <f>R33/SUM($R$7:$R$54)</f>
      </c>
      <c r="W33" s="3">
        <f>V33*$R$3</f>
      </c>
      <c r="X33" s="3">
        <f>S33/SUM($S$7:$S$54)</f>
      </c>
      <c r="Y33" s="3">
        <f>X33*$S$3</f>
      </c>
      <c r="Z33" s="3">
        <f>T33/SUM($T$7:$T$54)</f>
      </c>
      <c r="AA33" s="3">
        <f>Z33*$U$3</f>
      </c>
      <c r="AB33" s="6">
        <f>U33/SUM($U$7:$U$54)</f>
      </c>
      <c r="AC33" s="3">
        <f>AB33*$U$3</f>
      </c>
    </row>
    <row r="34" ht="28.2" customHeight="1">
      <c r="A34" s="153"/>
      <c r="B34" t="s" s="166">
        <v>187</v>
      </c>
      <c r="C34" t="s" s="166">
        <v>188</v>
      </c>
      <c r="D34" s="169">
        <f>VLOOKUP($B34,$P$7:$AC$54,8,FALSE)</f>
      </c>
      <c r="E34" s="170"/>
      <c r="F34" s="169">
        <f>VLOOKUP($B34,$P$7:$AC$54,10,FALSE)</f>
      </c>
      <c r="G34" s="170">
        <f>F34/D34-1</f>
      </c>
      <c r="H34" s="169">
        <f>VLOOKUP($B34,$P$7:$AC$54,12,FALSE)</f>
      </c>
      <c r="I34" s="170">
        <f>H34/F34-1</f>
      </c>
      <c r="J34" s="169">
        <f>VLOOKUP($B34,$P$7:$AC$54,14,FALSE)</f>
      </c>
      <c r="K34" s="170">
        <f>J34/H34-1</f>
      </c>
      <c r="L34" s="171">
        <v>30008</v>
      </c>
      <c r="M34" s="172">
        <v>-0.045</v>
      </c>
      <c r="N34" s="20"/>
      <c r="O34" s="153"/>
      <c r="P34" t="s" s="176">
        <v>235</v>
      </c>
      <c r="Q34" t="s" s="177">
        <v>236</v>
      </c>
      <c r="R34" s="177"/>
      <c r="S34" s="177"/>
      <c r="T34" s="177"/>
      <c r="U34" s="175"/>
      <c r="V34" s="20">
        <f>R34/SUM($R$7:$R$54)</f>
      </c>
      <c r="W34" s="3">
        <f>V34*$R$3</f>
      </c>
      <c r="X34" s="3">
        <f>S34/SUM($S$7:$S$54)</f>
      </c>
      <c r="Y34" s="3">
        <f>X34*$S$3</f>
      </c>
      <c r="Z34" s="3">
        <f>T34/SUM($T$7:$T$54)</f>
      </c>
      <c r="AA34" s="3">
        <f>Z34*$U$3</f>
      </c>
      <c r="AB34" s="6">
        <f>U34/SUM($U$7:$U$54)</f>
      </c>
      <c r="AC34" s="3">
        <f>AB34*$U$3</f>
      </c>
    </row>
    <row r="35" ht="15" customHeight="1">
      <c r="A35" s="153"/>
      <c r="B35" t="s" s="166">
        <v>185</v>
      </c>
      <c r="C35" t="s" s="166">
        <v>186</v>
      </c>
      <c r="D35" s="169">
        <f>VLOOKUP($B35,$P$7:$AC$54,8,FALSE)</f>
      </c>
      <c r="E35" s="170"/>
      <c r="F35" s="169">
        <f>VLOOKUP($B35,$P$7:$AC$54,10,FALSE)</f>
      </c>
      <c r="G35" s="170">
        <f>F35/D35-1</f>
      </c>
      <c r="H35" s="169">
        <f>VLOOKUP($B35,$P$7:$AC$54,12,FALSE)</f>
      </c>
      <c r="I35" s="170">
        <f>H35/F35-1</f>
      </c>
      <c r="J35" s="169">
        <f>VLOOKUP($B35,$P$7:$AC$54,14,FALSE)</f>
      </c>
      <c r="K35" s="170">
        <f>J35/H35-1</f>
      </c>
      <c r="L35" s="171">
        <v>26655</v>
      </c>
      <c r="M35" s="172">
        <v>0.01</v>
      </c>
      <c r="N35" s="20"/>
      <c r="O35" s="153"/>
      <c r="P35" t="s" s="176">
        <v>237</v>
      </c>
      <c r="Q35" t="s" s="177">
        <v>238</v>
      </c>
      <c r="R35" s="177"/>
      <c r="S35" s="177"/>
      <c r="T35" s="177"/>
      <c r="U35" s="175"/>
      <c r="V35" s="20">
        <f>R35/SUM($R$7:$R$54)</f>
      </c>
      <c r="W35" s="3">
        <f>V35*$R$3</f>
      </c>
      <c r="X35" s="3">
        <f>S35/SUM($S$7:$S$54)</f>
      </c>
      <c r="Y35" s="3">
        <f>X35*$S$3</f>
      </c>
      <c r="Z35" s="3">
        <f>T35/SUM($T$7:$T$54)</f>
      </c>
      <c r="AA35" s="3">
        <f>Z35*$U$3</f>
      </c>
      <c r="AB35" s="6">
        <f>U35/SUM($U$7:$U$54)</f>
      </c>
      <c r="AC35" s="3">
        <f>AB35*$U$3</f>
      </c>
    </row>
    <row r="36" ht="42" customHeight="1">
      <c r="A36" s="153"/>
      <c r="B36" t="s" s="166">
        <v>183</v>
      </c>
      <c r="C36" t="s" s="166">
        <v>184</v>
      </c>
      <c r="D36" s="169">
        <f>VLOOKUP($B36,$P$7:$AC$54,8,FALSE)</f>
      </c>
      <c r="E36" s="170"/>
      <c r="F36" s="169">
        <f>VLOOKUP($B36,$P$7:$AC$54,10,FALSE)</f>
      </c>
      <c r="G36" s="170">
        <f>F36/D36-1</f>
      </c>
      <c r="H36" s="169">
        <f>VLOOKUP($B36,$P$7:$AC$54,12,FALSE)</f>
      </c>
      <c r="I36" s="170">
        <f>H36/F36-1</f>
      </c>
      <c r="J36" s="169">
        <f>VLOOKUP($B36,$P$7:$AC$54,14,FALSE)</f>
      </c>
      <c r="K36" s="170">
        <f>J36/H36-1</f>
      </c>
      <c r="L36" s="171">
        <v>24331</v>
      </c>
      <c r="M36" s="172">
        <v>-0.073</v>
      </c>
      <c r="N36" s="20"/>
      <c r="O36" s="153"/>
      <c r="P36" t="s" s="176">
        <v>181</v>
      </c>
      <c r="Q36" t="s" s="177">
        <v>182</v>
      </c>
      <c r="R36" s="177"/>
      <c r="S36" s="177"/>
      <c r="T36" s="177"/>
      <c r="U36" s="175"/>
      <c r="V36" s="20">
        <f>R36/SUM($R$7:$R$54)</f>
      </c>
      <c r="W36" s="3">
        <f>V36*$R$3</f>
      </c>
      <c r="X36" s="3">
        <f>S36/SUM($S$7:$S$54)</f>
      </c>
      <c r="Y36" s="3">
        <f>X36*$S$3</f>
      </c>
      <c r="Z36" s="3">
        <f>T36/SUM($T$7:$T$54)</f>
      </c>
      <c r="AA36" s="3">
        <f>Z36*$U$3</f>
      </c>
      <c r="AB36" s="6">
        <f>U36/SUM($U$7:$U$54)</f>
      </c>
      <c r="AC36" s="3">
        <f>AB36*$U$3</f>
      </c>
    </row>
    <row r="37" ht="15" customHeight="1">
      <c r="A37" s="153"/>
      <c r="B37" t="s" s="166">
        <v>189</v>
      </c>
      <c r="C37" t="s" s="166">
        <v>190</v>
      </c>
      <c r="D37" s="169">
        <f>VLOOKUP($B37,$P$7:$AC$54,8,FALSE)</f>
      </c>
      <c r="E37" s="170"/>
      <c r="F37" s="169">
        <f>VLOOKUP($B37,$P$7:$AC$54,10,FALSE)</f>
      </c>
      <c r="G37" s="170">
        <f>F37/D37-1</f>
      </c>
      <c r="H37" s="169">
        <f>VLOOKUP($B37,$P$7:$AC$54,12,FALSE)</f>
      </c>
      <c r="I37" s="170">
        <f>H37/F37-1</f>
      </c>
      <c r="J37" s="169">
        <f>VLOOKUP($B37,$P$7:$AC$54,14,FALSE)</f>
      </c>
      <c r="K37" s="170">
        <f>J37/H37-1</f>
      </c>
      <c r="L37" s="171">
        <v>18342</v>
      </c>
      <c r="M37" s="172">
        <v>0.045</v>
      </c>
      <c r="N37" s="20"/>
      <c r="O37" s="153"/>
      <c r="P37" t="s" s="176">
        <v>185</v>
      </c>
      <c r="Q37" t="s" s="177">
        <v>186</v>
      </c>
      <c r="R37" s="177"/>
      <c r="S37" s="177"/>
      <c r="T37" s="177"/>
      <c r="U37" s="175"/>
      <c r="V37" s="20">
        <f>R37/SUM($R$7:$R$54)</f>
      </c>
      <c r="W37" s="3">
        <f>V37*$R$3</f>
      </c>
      <c r="X37" s="3">
        <f>S37/SUM($S$7:$S$54)</f>
      </c>
      <c r="Y37" s="3">
        <f>X37*$S$3</f>
      </c>
      <c r="Z37" s="3">
        <f>T37/SUM($T$7:$T$54)</f>
      </c>
      <c r="AA37" s="3">
        <f>Z37*$U$3</f>
      </c>
      <c r="AB37" s="6">
        <f>U37/SUM($U$7:$U$54)</f>
      </c>
      <c r="AC37" s="3">
        <f>AB37*$U$3</f>
      </c>
    </row>
    <row r="38" ht="15" customHeight="1">
      <c r="A38" s="153"/>
      <c r="B38" t="s" s="166">
        <v>191</v>
      </c>
      <c r="C38" t="s" s="166">
        <v>192</v>
      </c>
      <c r="D38" s="169">
        <f>VLOOKUP($B38,$P$7:$AC$54,8,FALSE)</f>
      </c>
      <c r="E38" s="170"/>
      <c r="F38" s="169">
        <f>VLOOKUP($B38,$P$7:$AC$54,10,FALSE)</f>
      </c>
      <c r="G38" s="170">
        <f>F38/D38-1</f>
      </c>
      <c r="H38" s="169">
        <f>VLOOKUP($B38,$P$7:$AC$54,12,FALSE)</f>
      </c>
      <c r="I38" s="170">
        <f>H38/F38-1</f>
      </c>
      <c r="J38" s="169">
        <f>VLOOKUP($B38,$P$7:$AC$54,14,FALSE)</f>
      </c>
      <c r="K38" s="170">
        <f>J38/H38-1</f>
      </c>
      <c r="L38" s="171">
        <v>21551</v>
      </c>
      <c r="M38" s="172">
        <v>-0.07099999999999999</v>
      </c>
      <c r="N38" s="20"/>
      <c r="O38" s="153"/>
      <c r="P38" t="s" s="176">
        <v>159</v>
      </c>
      <c r="Q38" t="s" s="177">
        <v>160</v>
      </c>
      <c r="R38" s="177"/>
      <c r="S38" s="177"/>
      <c r="T38" s="177"/>
      <c r="U38" s="175"/>
      <c r="V38" s="20">
        <f>R38/SUM($R$7:$R$54)</f>
      </c>
      <c r="W38" s="3">
        <f>V38*$R$3</f>
      </c>
      <c r="X38" s="3">
        <f>S38/SUM($S$7:$S$54)</f>
      </c>
      <c r="Y38" s="3">
        <f>X38*$S$3</f>
      </c>
      <c r="Z38" s="3">
        <f>T38/SUM($T$7:$T$54)</f>
      </c>
      <c r="AA38" s="3">
        <f>Z38*$U$3</f>
      </c>
      <c r="AB38" s="6">
        <f>U38/SUM($U$7:$U$54)</f>
      </c>
      <c r="AC38" s="3">
        <f>AB38*$U$3</f>
      </c>
    </row>
    <row r="39" ht="28.2" customHeight="1">
      <c r="A39" s="153"/>
      <c r="B39" t="s" s="166">
        <v>195</v>
      </c>
      <c r="C39" t="s" s="166">
        <v>196</v>
      </c>
      <c r="D39" s="169">
        <f>VLOOKUP($B39,$P$7:$AC$54,8,FALSE)</f>
      </c>
      <c r="E39" s="170"/>
      <c r="F39" s="169">
        <f>VLOOKUP($B39,$P$7:$AC$54,10,FALSE)</f>
      </c>
      <c r="G39" s="170">
        <f>F39/D39-1</f>
      </c>
      <c r="H39" s="169">
        <f>VLOOKUP($B39,$P$7:$AC$54,12,FALSE)</f>
      </c>
      <c r="I39" s="170">
        <f>H39/F39-1</f>
      </c>
      <c r="J39" s="169">
        <f>VLOOKUP($B39,$P$7:$AC$54,14,FALSE)</f>
      </c>
      <c r="K39" s="170">
        <f>J39/H39-1</f>
      </c>
      <c r="L39" s="171">
        <v>15875</v>
      </c>
      <c r="M39" s="172">
        <v>-0.07000000000000001</v>
      </c>
      <c r="N39" s="20"/>
      <c r="O39" s="153"/>
      <c r="P39" t="s" s="176">
        <v>202</v>
      </c>
      <c r="Q39" t="s" s="177">
        <v>203</v>
      </c>
      <c r="R39" s="177"/>
      <c r="S39" s="177"/>
      <c r="T39" s="177"/>
      <c r="U39" s="175"/>
      <c r="V39" s="20">
        <f>R39/SUM($R$7:$R$54)</f>
      </c>
      <c r="W39" s="3">
        <f>V39*$R$3</f>
      </c>
      <c r="X39" s="3">
        <f>S39/SUM($S$7:$S$54)</f>
      </c>
      <c r="Y39" s="3">
        <f>X39*$S$3</f>
      </c>
      <c r="Z39" s="3">
        <f>T39/SUM($T$7:$T$54)</f>
      </c>
      <c r="AA39" s="3">
        <f>Z39*$U$3</f>
      </c>
      <c r="AB39" s="6">
        <f>U39/SUM($U$7:$U$54)</f>
      </c>
      <c r="AC39" s="3">
        <f>AB39*$U$3</f>
      </c>
    </row>
    <row r="40" ht="15" customHeight="1">
      <c r="A40" s="153"/>
      <c r="B40" t="s" s="166">
        <v>198</v>
      </c>
      <c r="C40" t="s" s="166">
        <v>199</v>
      </c>
      <c r="D40" s="169">
        <f>VLOOKUP($B40,$P$7:$AC$54,8,FALSE)</f>
      </c>
      <c r="E40" s="170"/>
      <c r="F40" s="169">
        <f>VLOOKUP($B40,$P$7:$AC$54,10,FALSE)</f>
      </c>
      <c r="G40" s="170">
        <f>F40/D40-1</f>
      </c>
      <c r="H40" s="169">
        <f>VLOOKUP($B40,$P$7:$AC$54,12,FALSE)</f>
      </c>
      <c r="I40" s="170">
        <f>H40/F40-1</f>
      </c>
      <c r="J40" s="169">
        <f>VLOOKUP($B40,$P$7:$AC$54,14,FALSE)</f>
      </c>
      <c r="K40" s="170">
        <f>J40/H40-1</f>
      </c>
      <c r="L40" s="171">
        <v>9691</v>
      </c>
      <c r="M40" s="172">
        <v>0.164</v>
      </c>
      <c r="N40" s="20"/>
      <c r="O40" s="153"/>
      <c r="P40" t="s" s="176">
        <v>141</v>
      </c>
      <c r="Q40" t="s" s="177">
        <v>142</v>
      </c>
      <c r="R40" s="177"/>
      <c r="S40" s="177"/>
      <c r="T40" s="177"/>
      <c r="U40" s="175"/>
      <c r="V40" s="20">
        <f>R40/SUM($R$7:$R$54)</f>
      </c>
      <c r="W40" s="3">
        <f>V40*$R$3</f>
      </c>
      <c r="X40" s="3">
        <f>S40/SUM($S$7:$S$54)</f>
      </c>
      <c r="Y40" s="3">
        <f>X40*$S$3</f>
      </c>
      <c r="Z40" s="3">
        <f>T40/SUM($T$7:$T$54)</f>
      </c>
      <c r="AA40" s="3">
        <f>Z40*$U$3</f>
      </c>
      <c r="AB40" s="6">
        <f>U40/SUM($U$7:$U$54)</f>
      </c>
      <c r="AC40" s="3">
        <f>AB40*$U$3</f>
      </c>
    </row>
    <row r="41" ht="15" customHeight="1">
      <c r="A41" s="153"/>
      <c r="B41" t="s" s="166">
        <v>202</v>
      </c>
      <c r="C41" t="s" s="166">
        <v>203</v>
      </c>
      <c r="D41" s="169">
        <f>VLOOKUP($B41,$P$7:$AC$54,8,FALSE)</f>
      </c>
      <c r="E41" s="170"/>
      <c r="F41" s="169">
        <f>VLOOKUP($B41,$P$7:$AC$54,10,FALSE)</f>
      </c>
      <c r="G41" s="170">
        <f>F41/D41-1</f>
      </c>
      <c r="H41" s="169">
        <f>VLOOKUP($B41,$P$7:$AC$54,12,FALSE)</f>
      </c>
      <c r="I41" s="170">
        <f>H41/F41-1</f>
      </c>
      <c r="J41" s="169">
        <f>VLOOKUP($B41,$P$7:$AC$54,14,FALSE)</f>
      </c>
      <c r="K41" s="170">
        <f>J41/H41-1</f>
      </c>
      <c r="L41" s="171">
        <v>7340</v>
      </c>
      <c r="M41" s="172">
        <v>0.156</v>
      </c>
      <c r="N41" s="20"/>
      <c r="O41" s="153"/>
      <c r="P41" t="s" s="176">
        <v>153</v>
      </c>
      <c r="Q41" t="s" s="177">
        <v>154</v>
      </c>
      <c r="R41" s="177"/>
      <c r="S41" s="177"/>
      <c r="T41" s="177"/>
      <c r="U41" s="175"/>
      <c r="V41" s="20">
        <f>R41/SUM($R$7:$R$54)</f>
      </c>
      <c r="W41" s="3">
        <f>V41*$R$3</f>
      </c>
      <c r="X41" s="3">
        <f>S41/SUM($S$7:$S$54)</f>
      </c>
      <c r="Y41" s="3">
        <f>X41*$S$3</f>
      </c>
      <c r="Z41" s="3">
        <f>T41/SUM($T$7:$T$54)</f>
      </c>
      <c r="AA41" s="3">
        <f>Z41*$U$3</f>
      </c>
      <c r="AB41" s="6">
        <f>U41/SUM($U$7:$U$54)</f>
      </c>
      <c r="AC41" s="3">
        <f>AB41*$U$3</f>
      </c>
    </row>
    <row r="42" ht="15" customHeight="1">
      <c r="A42" s="153"/>
      <c r="B42" t="s" s="166">
        <v>200</v>
      </c>
      <c r="C42" t="s" s="166">
        <v>201</v>
      </c>
      <c r="D42" s="169">
        <f>VLOOKUP($B42,$P$7:$AC$54,8,FALSE)</f>
      </c>
      <c r="E42" s="170"/>
      <c r="F42" s="169">
        <f>VLOOKUP($B42,$P$7:$AC$54,10,FALSE)</f>
      </c>
      <c r="G42" s="170">
        <f>F42/D42-1</f>
      </c>
      <c r="H42" s="169">
        <f>VLOOKUP($B42,$P$7:$AC$54,12,FALSE)</f>
      </c>
      <c r="I42" s="170">
        <f>H42/F42-1</f>
      </c>
      <c r="J42" s="169">
        <f>VLOOKUP($B42,$P$7:$AC$54,14,FALSE)</f>
      </c>
      <c r="K42" s="170">
        <f>J42/H42-1</f>
      </c>
      <c r="L42" s="171">
        <v>5875</v>
      </c>
      <c r="M42" s="172">
        <v>-0.02</v>
      </c>
      <c r="N42" s="20"/>
      <c r="O42" s="153"/>
      <c r="P42" t="s" s="176">
        <v>157</v>
      </c>
      <c r="Q42" t="s" s="177">
        <v>158</v>
      </c>
      <c r="R42" s="177"/>
      <c r="S42" s="177"/>
      <c r="T42" s="177"/>
      <c r="U42" s="175"/>
      <c r="V42" s="20">
        <f>R42/SUM($R$7:$R$54)</f>
      </c>
      <c r="W42" s="3">
        <f>V42*$R$3</f>
      </c>
      <c r="X42" s="3">
        <f>S42/SUM($S$7:$S$54)</f>
      </c>
      <c r="Y42" s="3">
        <f>X42*$S$3</f>
      </c>
      <c r="Z42" s="3">
        <f>T42/SUM($T$7:$T$54)</f>
      </c>
      <c r="AA42" s="3">
        <f>Z42*$U$3</f>
      </c>
      <c r="AB42" s="6">
        <f>U42/SUM($U$7:$U$54)</f>
      </c>
      <c r="AC42" s="3">
        <f>AB42*$U$3</f>
      </c>
    </row>
    <row r="43" ht="15" customHeight="1">
      <c r="A43" s="3"/>
      <c r="B43" s="33"/>
      <c r="C43" s="33"/>
      <c r="D43" s="33"/>
      <c r="E43" s="33"/>
      <c r="F43" s="33"/>
      <c r="G43" s="33"/>
      <c r="H43" s="33"/>
      <c r="I43" s="33"/>
      <c r="J43" s="33"/>
      <c r="K43" s="33"/>
      <c r="L43" s="179"/>
      <c r="M43" s="33"/>
      <c r="N43" s="3"/>
      <c r="O43" s="153"/>
      <c r="P43" t="s" s="176">
        <v>147</v>
      </c>
      <c r="Q43" t="s" s="177">
        <v>148</v>
      </c>
      <c r="R43" s="177"/>
      <c r="S43" s="177"/>
      <c r="T43" s="177"/>
      <c r="U43" s="175"/>
      <c r="V43" s="20">
        <f>R43/SUM($R$7:$R$54)</f>
      </c>
      <c r="W43" s="3">
        <f>V43*$R$3</f>
      </c>
      <c r="X43" s="3">
        <f>S43/SUM($S$7:$S$54)</f>
      </c>
      <c r="Y43" s="3">
        <f>X43*$S$3</f>
      </c>
      <c r="Z43" s="3">
        <f>T43/SUM($T$7:$T$54)</f>
      </c>
      <c r="AA43" s="3">
        <f>Z43*$U$3</f>
      </c>
      <c r="AB43" s="6">
        <f>U43/SUM($U$7:$U$54)</f>
      </c>
      <c r="AC43" s="3">
        <f>AB43*$U$3</f>
      </c>
    </row>
    <row r="44" ht="15" customHeight="1">
      <c r="A44" s="3"/>
      <c r="B44" s="3"/>
      <c r="C44" s="3"/>
      <c r="D44" s="3"/>
      <c r="E44" s="3"/>
      <c r="F44" s="3"/>
      <c r="G44" s="3"/>
      <c r="H44" s="3"/>
      <c r="I44" s="3"/>
      <c r="J44" s="3"/>
      <c r="K44" s="3"/>
      <c r="L44" s="3"/>
      <c r="M44" s="3"/>
      <c r="N44" s="3"/>
      <c r="O44" s="153"/>
      <c r="P44" t="s" s="176">
        <v>198</v>
      </c>
      <c r="Q44" t="s" s="177">
        <v>199</v>
      </c>
      <c r="R44" s="177"/>
      <c r="S44" s="177"/>
      <c r="T44" s="177"/>
      <c r="U44" s="175"/>
      <c r="V44" s="20">
        <f>R44/SUM($R$7:$R$54)</f>
      </c>
      <c r="W44" s="3">
        <f>V44*$R$3</f>
      </c>
      <c r="X44" s="3">
        <f>S44/SUM($S$7:$S$54)</f>
      </c>
      <c r="Y44" s="3">
        <f>X44*$S$3</f>
      </c>
      <c r="Z44" s="3">
        <f>T44/SUM($T$7:$T$54)</f>
      </c>
      <c r="AA44" s="3">
        <f>Z44*$U$3</f>
      </c>
      <c r="AB44" s="6">
        <f>U44/SUM($U$7:$U$54)</f>
      </c>
      <c r="AC44" s="3">
        <f>AB44*$U$3</f>
      </c>
    </row>
    <row r="45" ht="15" customHeight="1">
      <c r="A45" s="3"/>
      <c r="B45" s="3"/>
      <c r="C45" s="3"/>
      <c r="D45" s="3"/>
      <c r="E45" s="3"/>
      <c r="F45" s="3"/>
      <c r="G45" s="3"/>
      <c r="H45" s="3"/>
      <c r="I45" s="3"/>
      <c r="J45" s="3"/>
      <c r="K45" s="3"/>
      <c r="L45" s="3"/>
      <c r="M45" s="3"/>
      <c r="N45" s="3"/>
      <c r="O45" s="153"/>
      <c r="P45" t="s" s="176">
        <v>195</v>
      </c>
      <c r="Q45" t="s" s="177">
        <v>196</v>
      </c>
      <c r="R45" s="177"/>
      <c r="S45" s="177"/>
      <c r="T45" s="177"/>
      <c r="U45" s="175"/>
      <c r="V45" s="20">
        <f>R45/SUM($R$7:$R$54)</f>
      </c>
      <c r="W45" s="3">
        <f>V45*$R$3</f>
      </c>
      <c r="X45" s="3">
        <f>S45/SUM($S$7:$S$54)</f>
      </c>
      <c r="Y45" s="3">
        <f>X45*$S$3</f>
      </c>
      <c r="Z45" s="3">
        <f>T45/SUM($T$7:$T$54)</f>
      </c>
      <c r="AA45" s="3">
        <f>Z45*$U$3</f>
      </c>
      <c r="AB45" s="6">
        <f>U45/SUM($U$7:$U$54)</f>
      </c>
      <c r="AC45" s="3">
        <f>AB45*$U$3</f>
      </c>
    </row>
    <row r="46" ht="15" customHeight="1">
      <c r="A46" s="3"/>
      <c r="B46" s="3"/>
      <c r="C46" s="3"/>
      <c r="D46" s="3"/>
      <c r="E46" s="3"/>
      <c r="F46" s="3"/>
      <c r="G46" s="3"/>
      <c r="H46" s="3"/>
      <c r="I46" s="3"/>
      <c r="J46" s="3"/>
      <c r="K46" s="3"/>
      <c r="L46" s="3"/>
      <c r="M46" s="3"/>
      <c r="N46" s="3"/>
      <c r="O46" s="153"/>
      <c r="P46" t="s" s="176">
        <v>200</v>
      </c>
      <c r="Q46" t="s" s="177">
        <v>201</v>
      </c>
      <c r="R46" s="177"/>
      <c r="S46" s="177"/>
      <c r="T46" s="177"/>
      <c r="U46" s="175"/>
      <c r="V46" s="20">
        <f>R46/SUM($R$7:$R$54)</f>
      </c>
      <c r="W46" s="3">
        <f>V46*$R$3</f>
      </c>
      <c r="X46" s="3">
        <f>S46/SUM($S$7:$S$54)</f>
      </c>
      <c r="Y46" s="3">
        <f>X46*$S$3</f>
      </c>
      <c r="Z46" s="3">
        <f>T46/SUM($T$7:$T$54)</f>
      </c>
      <c r="AA46" s="3">
        <f>Z46*$U$3</f>
      </c>
      <c r="AB46" s="6">
        <f>U46/SUM($U$7:$U$54)</f>
      </c>
      <c r="AC46" s="3">
        <f>AB46*$U$3</f>
      </c>
    </row>
    <row r="47" ht="15" customHeight="1">
      <c r="A47" s="3"/>
      <c r="B47" s="3"/>
      <c r="C47" s="3"/>
      <c r="D47" s="3"/>
      <c r="E47" s="3"/>
      <c r="F47" s="3"/>
      <c r="G47" s="3"/>
      <c r="H47" s="3"/>
      <c r="I47" s="3"/>
      <c r="J47" s="3"/>
      <c r="K47" s="3"/>
      <c r="L47" s="3"/>
      <c r="M47" s="3"/>
      <c r="N47" s="3"/>
      <c r="O47" s="153"/>
      <c r="P47" t="s" s="176">
        <v>179</v>
      </c>
      <c r="Q47" t="s" s="177">
        <v>180</v>
      </c>
      <c r="R47" s="177"/>
      <c r="S47" s="177"/>
      <c r="T47" s="177"/>
      <c r="U47" s="175"/>
      <c r="V47" s="20">
        <f>R47/SUM($R$7:$R$54)</f>
      </c>
      <c r="W47" s="3">
        <f>V47*$R$3</f>
      </c>
      <c r="X47" s="3">
        <f>S47/SUM($S$7:$S$54)</f>
      </c>
      <c r="Y47" s="3">
        <f>X47*$S$3</f>
      </c>
      <c r="Z47" s="3">
        <f>T47/SUM($T$7:$T$54)</f>
      </c>
      <c r="AA47" s="3">
        <f>Z47*$U$3</f>
      </c>
      <c r="AB47" s="6">
        <f>U47/SUM($U$7:$U$54)</f>
      </c>
      <c r="AC47" s="3">
        <f>AB47*$U$3</f>
      </c>
    </row>
    <row r="48" ht="15" customHeight="1">
      <c r="A48" s="3"/>
      <c r="B48" s="3"/>
      <c r="C48" s="3"/>
      <c r="D48" s="3"/>
      <c r="E48" s="3"/>
      <c r="F48" s="3"/>
      <c r="G48" s="3"/>
      <c r="H48" s="3"/>
      <c r="I48" s="3"/>
      <c r="J48" s="3"/>
      <c r="K48" s="3"/>
      <c r="L48" s="3"/>
      <c r="M48" s="3"/>
      <c r="N48" s="3"/>
      <c r="O48" s="153"/>
      <c r="P48" t="s" s="176">
        <v>145</v>
      </c>
      <c r="Q48" t="s" s="177">
        <v>146</v>
      </c>
      <c r="R48" s="177"/>
      <c r="S48" s="177"/>
      <c r="T48" s="177"/>
      <c r="U48" s="175"/>
      <c r="V48" s="20">
        <f>R48/SUM($R$7:$R$54)</f>
      </c>
      <c r="W48" s="3">
        <f>V48*$R$3</f>
      </c>
      <c r="X48" s="3">
        <f>S48/SUM($S$7:$S$54)</f>
      </c>
      <c r="Y48" s="3">
        <f>X48*$S$3</f>
      </c>
      <c r="Z48" s="3">
        <f>T48/SUM($T$7:$T$54)</f>
      </c>
      <c r="AA48" s="3">
        <f>Z48*$U$3</f>
      </c>
      <c r="AB48" s="6">
        <f>U48/SUM($U$7:$U$54)</f>
      </c>
      <c r="AC48" s="3">
        <f>AB48*$U$3</f>
      </c>
    </row>
    <row r="49" ht="15" customHeight="1">
      <c r="A49" s="3"/>
      <c r="B49" s="3"/>
      <c r="C49" s="3"/>
      <c r="D49" s="3"/>
      <c r="E49" s="3"/>
      <c r="F49" s="3"/>
      <c r="G49" s="3"/>
      <c r="H49" s="3"/>
      <c r="I49" s="3"/>
      <c r="J49" s="3"/>
      <c r="K49" s="3"/>
      <c r="L49" s="3"/>
      <c r="M49" s="3"/>
      <c r="N49" s="3"/>
      <c r="O49" s="153"/>
      <c r="P49" t="s" s="176">
        <v>131</v>
      </c>
      <c r="Q49" t="s" s="177">
        <v>132</v>
      </c>
      <c r="R49" s="177"/>
      <c r="S49" s="177"/>
      <c r="T49" s="177"/>
      <c r="U49" s="175"/>
      <c r="V49" s="20">
        <f>R49/SUM($R$7:$R$54)</f>
      </c>
      <c r="W49" s="3">
        <f>V49*$R$3</f>
      </c>
      <c r="X49" s="3">
        <f>S49/SUM($S$7:$S$54)</f>
      </c>
      <c r="Y49" s="3">
        <f>X49*$S$3</f>
      </c>
      <c r="Z49" s="3">
        <f>T49/SUM($T$7:$T$54)</f>
      </c>
      <c r="AA49" s="3">
        <f>Z49*$U$3</f>
      </c>
      <c r="AB49" s="6">
        <f>U49/SUM($U$7:$U$54)</f>
      </c>
      <c r="AC49" s="3">
        <f>AB49*$U$3</f>
      </c>
    </row>
    <row r="50" ht="15" customHeight="1">
      <c r="A50" s="3"/>
      <c r="B50" s="3"/>
      <c r="C50" s="3"/>
      <c r="D50" s="3"/>
      <c r="E50" s="3"/>
      <c r="F50" s="3"/>
      <c r="G50" s="3"/>
      <c r="H50" s="3"/>
      <c r="I50" s="3"/>
      <c r="J50" s="3"/>
      <c r="K50" s="3"/>
      <c r="L50" s="3"/>
      <c r="M50" s="3"/>
      <c r="N50" s="3"/>
      <c r="O50" s="153"/>
      <c r="P50" t="s" s="176">
        <v>129</v>
      </c>
      <c r="Q50" t="s" s="177">
        <v>130</v>
      </c>
      <c r="R50" s="177"/>
      <c r="S50" s="177"/>
      <c r="T50" s="177"/>
      <c r="U50" s="175"/>
      <c r="V50" s="20">
        <f>R50/SUM($R$7:$R$54)</f>
      </c>
      <c r="W50" s="3">
        <f>V50*$R$3</f>
      </c>
      <c r="X50" s="3">
        <f>S50/SUM($S$7:$S$54)</f>
      </c>
      <c r="Y50" s="3">
        <f>X50*$S$3</f>
      </c>
      <c r="Z50" s="3">
        <f>T50/SUM($T$7:$T$54)</f>
      </c>
      <c r="AA50" s="3">
        <f>Z50*$U$3</f>
      </c>
      <c r="AB50" s="6">
        <f>U50/SUM($U$7:$U$54)</f>
      </c>
      <c r="AC50" s="3">
        <f>AB50*$U$3</f>
      </c>
    </row>
    <row r="51" ht="15" customHeight="1">
      <c r="A51" s="3"/>
      <c r="B51" s="3"/>
      <c r="C51" s="3"/>
      <c r="D51" s="3"/>
      <c r="E51" s="3"/>
      <c r="F51" s="3"/>
      <c r="G51" s="3"/>
      <c r="H51" s="3"/>
      <c r="I51" s="3"/>
      <c r="J51" s="3"/>
      <c r="K51" s="3"/>
      <c r="L51" s="3"/>
      <c r="M51" s="3"/>
      <c r="N51" s="3"/>
      <c r="O51" s="153"/>
      <c r="P51" t="s" s="176">
        <v>239</v>
      </c>
      <c r="Q51" t="s" s="177">
        <v>240</v>
      </c>
      <c r="R51" s="177"/>
      <c r="S51" s="177"/>
      <c r="T51" s="177"/>
      <c r="U51" s="175"/>
      <c r="V51" s="20">
        <f>R51/SUM($R$7:$R$54)</f>
      </c>
      <c r="W51" s="3">
        <f>V51*$R$3</f>
      </c>
      <c r="X51" s="3">
        <f>S51/SUM($S$7:$S$54)</f>
      </c>
      <c r="Y51" s="3">
        <f>X51*$S$3</f>
      </c>
      <c r="Z51" s="3">
        <f>T51/SUM($T$7:$T$54)</f>
      </c>
      <c r="AA51" s="3">
        <f>Z51*$U$3</f>
      </c>
      <c r="AB51" s="6">
        <f>U51/SUM($U$7:$U$54)</f>
      </c>
      <c r="AC51" s="3">
        <f>AB51*$U$3</f>
      </c>
    </row>
    <row r="52" ht="15" customHeight="1">
      <c r="A52" s="3"/>
      <c r="B52" s="3"/>
      <c r="C52" s="3"/>
      <c r="D52" s="3"/>
      <c r="E52" s="3"/>
      <c r="F52" s="3"/>
      <c r="G52" s="3"/>
      <c r="H52" s="3"/>
      <c r="I52" s="3"/>
      <c r="J52" s="3"/>
      <c r="K52" s="3"/>
      <c r="L52" s="3"/>
      <c r="M52" s="3"/>
      <c r="N52" s="3"/>
      <c r="O52" s="153"/>
      <c r="P52" t="s" s="176">
        <v>171</v>
      </c>
      <c r="Q52" t="s" s="177">
        <v>172</v>
      </c>
      <c r="R52" s="177"/>
      <c r="S52" s="177"/>
      <c r="T52" s="177"/>
      <c r="U52" s="175"/>
      <c r="V52" s="20">
        <f>R52/SUM($R$7:$R$54)</f>
      </c>
      <c r="W52" s="3">
        <f>V52*$R$3</f>
      </c>
      <c r="X52" s="3">
        <f>S52/SUM($S$7:$S$54)</f>
      </c>
      <c r="Y52" s="3">
        <f>X52*$S$3</f>
      </c>
      <c r="Z52" s="3">
        <f>T52/SUM($T$7:$T$54)</f>
      </c>
      <c r="AA52" s="3">
        <f>Z52*$U$3</f>
      </c>
      <c r="AB52" s="6">
        <f>U52/SUM($U$7:$U$54)</f>
      </c>
      <c r="AC52" s="3">
        <f>AB52*$U$3</f>
      </c>
    </row>
    <row r="53" ht="14.05" customHeight="1">
      <c r="A53" s="3"/>
      <c r="B53" s="3"/>
      <c r="C53" s="3"/>
      <c r="D53" s="3"/>
      <c r="E53" s="3"/>
      <c r="F53" s="3"/>
      <c r="G53" s="3"/>
      <c r="H53" s="3"/>
      <c r="I53" s="3"/>
      <c r="J53" s="3"/>
      <c r="K53" s="3"/>
      <c r="L53" s="3"/>
      <c r="M53" s="3"/>
      <c r="N53" s="3"/>
      <c r="O53" s="153"/>
      <c r="P53" t="s" s="176">
        <v>241</v>
      </c>
      <c r="Q53" t="s" s="177">
        <v>242</v>
      </c>
      <c r="R53" s="177"/>
      <c r="S53" s="177"/>
      <c r="T53" s="177"/>
      <c r="U53" s="180"/>
      <c r="V53" s="20">
        <f>R53/SUM($R$7:$R$54)</f>
      </c>
      <c r="W53" s="3">
        <f>V53*$R$3</f>
      </c>
      <c r="X53" s="3">
        <f>S53/SUM($S$7:$S$54)</f>
      </c>
      <c r="Y53" s="3">
        <f>X53*$S$3</f>
      </c>
      <c r="Z53" s="3">
        <f>T53/SUM($T$7:$T$54)</f>
      </c>
      <c r="AA53" s="3">
        <f>Z53*$U$3</f>
      </c>
      <c r="AB53" s="6">
        <f>U53/SUM($U$7:$U$54)</f>
      </c>
      <c r="AC53" s="3">
        <f>AB53*$U$3</f>
      </c>
    </row>
    <row r="54" ht="15" customHeight="1">
      <c r="A54" s="3"/>
      <c r="B54" s="3"/>
      <c r="C54" s="3"/>
      <c r="D54" s="3"/>
      <c r="E54" s="3"/>
      <c r="F54" s="3"/>
      <c r="G54" s="3"/>
      <c r="H54" s="3"/>
      <c r="I54" s="3"/>
      <c r="J54" s="3"/>
      <c r="K54" s="3"/>
      <c r="L54" s="3"/>
      <c r="M54" s="3"/>
      <c r="N54" s="3"/>
      <c r="O54" s="153"/>
      <c r="P54" s="181"/>
      <c r="Q54" s="182"/>
      <c r="R54" s="177"/>
      <c r="S54" s="177"/>
      <c r="T54" s="177"/>
      <c r="U54" s="183"/>
      <c r="V54" s="184">
        <f>R54/SUM($R$7:$R$54)</f>
      </c>
      <c r="W54" s="3">
        <f>V54*$R$3</f>
      </c>
      <c r="X54" s="3">
        <f>S54/SUM($S$7:$S$54)</f>
      </c>
      <c r="Y54" s="3">
        <f>X54*$S$3</f>
      </c>
      <c r="Z54" s="3">
        <f>T54/SUM($T$7:$T$54)</f>
      </c>
      <c r="AA54" s="185">
        <f>Z54*$U$3</f>
      </c>
      <c r="AB54" s="186">
        <f>U54/SUM($U$7:$U$54)</f>
      </c>
      <c r="AC54" s="185">
        <f>AB54*$U$3</f>
      </c>
    </row>
    <row r="55" ht="14.05" customHeight="1">
      <c r="A55" s="3"/>
      <c r="B55" s="3"/>
      <c r="C55" s="3"/>
      <c r="D55" s="3"/>
      <c r="E55" s="3"/>
      <c r="F55" s="3"/>
      <c r="G55" s="3"/>
      <c r="H55" s="3"/>
      <c r="I55" s="3"/>
      <c r="J55" s="3"/>
      <c r="K55" s="3"/>
      <c r="L55" s="3"/>
      <c r="M55" s="3"/>
      <c r="N55" s="3"/>
      <c r="O55" s="3"/>
      <c r="P55" s="33"/>
      <c r="Q55" s="33"/>
      <c r="R55" s="187"/>
      <c r="S55" s="187"/>
      <c r="T55" s="187"/>
      <c r="U55" s="187"/>
      <c r="V55" s="6">
        <f>SUM(V7:V54)</f>
      </c>
      <c r="W55" s="3"/>
      <c r="X55" s="6">
        <f>SUM(X7:X54)</f>
      </c>
      <c r="Y55" s="3"/>
      <c r="Z55" s="6">
        <f>SUM(Z7:Z54)</f>
      </c>
      <c r="AA55" s="188"/>
      <c r="AB55" s="189">
        <f>SUM(AB7:AB54)</f>
      </c>
      <c r="AC55" s="188"/>
    </row>
  </sheetData>
  <mergeCells count="9">
    <mergeCell ref="D5:E5"/>
    <mergeCell ref="Z5:AA5"/>
    <mergeCell ref="AB5:AC5"/>
    <mergeCell ref="V5:W5"/>
    <mergeCell ref="X5:Y5"/>
    <mergeCell ref="J5:K5"/>
    <mergeCell ref="L5:M5"/>
    <mergeCell ref="F5:G5"/>
    <mergeCell ref="H5:I5"/>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18.xml><?xml version="1.0" encoding="utf-8"?>
<worksheet xmlns:r="http://schemas.openxmlformats.org/officeDocument/2006/relationships" xmlns="http://schemas.openxmlformats.org/spreadsheetml/2006/main">
  <dimension ref="A1:AC57"/>
  <sheetViews>
    <sheetView workbookViewId="0" showGridLines="0" defaultGridColor="1"/>
  </sheetViews>
  <sheetFormatPr defaultColWidth="8.83333" defaultRowHeight="14.4" customHeight="1" outlineLevelRow="0" outlineLevelCol="0"/>
  <cols>
    <col min="1" max="1" width="8.85156" style="190" customWidth="1"/>
    <col min="2" max="2" width="11.5" style="190" customWidth="1"/>
    <col min="3" max="10" width="17.8516" style="190" customWidth="1"/>
    <col min="11" max="11" width="13.6719" style="190" customWidth="1"/>
    <col min="12" max="16" width="8.85156" style="190" customWidth="1"/>
    <col min="17" max="17" width="50.3516" style="190" customWidth="1"/>
    <col min="18" max="27" width="10.6719" style="190" customWidth="1"/>
    <col min="28" max="29" width="8.85156" style="190" customWidth="1"/>
    <col min="30" max="16384" width="8.85156" style="190" customWidth="1"/>
  </cols>
  <sheetData>
    <row r="1" ht="13.55" customHeight="1">
      <c r="A1" s="3"/>
      <c r="B1" s="3"/>
      <c r="C1" s="3"/>
      <c r="D1" s="3"/>
      <c r="E1" s="3"/>
      <c r="F1" s="3"/>
      <c r="G1" s="3"/>
      <c r="H1" s="3"/>
      <c r="I1" s="3"/>
      <c r="J1" s="3"/>
      <c r="K1" s="3"/>
      <c r="L1" s="3"/>
      <c r="M1" s="3"/>
      <c r="N1" s="3"/>
      <c r="O1" s="3"/>
      <c r="P1" s="3"/>
      <c r="Q1" s="3"/>
      <c r="R1" t="s" s="4">
        <v>243</v>
      </c>
      <c r="S1" s="3"/>
      <c r="T1" s="3"/>
      <c r="U1" s="3"/>
      <c r="V1" s="67"/>
      <c r="W1" s="67"/>
      <c r="X1" s="67"/>
      <c r="Y1" s="67"/>
      <c r="Z1" s="67"/>
      <c r="AA1" s="67"/>
      <c r="AB1" s="3"/>
      <c r="AC1" s="67"/>
    </row>
    <row r="2" ht="15" customHeight="1">
      <c r="A2" s="3"/>
      <c r="B2" s="3"/>
      <c r="C2" s="3"/>
      <c r="D2" s="3"/>
      <c r="E2" s="3"/>
      <c r="F2" s="3"/>
      <c r="G2" s="3"/>
      <c r="H2" s="3"/>
      <c r="I2" s="3"/>
      <c r="J2" s="3"/>
      <c r="K2" s="3"/>
      <c r="L2" s="3"/>
      <c r="M2" s="3"/>
      <c r="N2" s="3"/>
      <c r="O2" s="3"/>
      <c r="P2" s="3"/>
      <c r="Q2" s="3"/>
      <c r="R2" t="s" s="151">
        <v>1</v>
      </c>
      <c r="S2" t="s" s="151">
        <v>2</v>
      </c>
      <c r="T2" t="s" s="151">
        <v>3</v>
      </c>
      <c r="U2" t="s" s="151">
        <v>4</v>
      </c>
      <c r="V2" s="67"/>
      <c r="W2" s="67"/>
      <c r="X2" s="67"/>
      <c r="Y2" s="67"/>
      <c r="Z2" s="67"/>
      <c r="AA2" s="67"/>
      <c r="AB2" s="3"/>
      <c r="AC2" s="67"/>
    </row>
    <row r="3" ht="15" customHeight="1">
      <c r="A3" s="3"/>
      <c r="B3" s="3"/>
      <c r="C3" s="3"/>
      <c r="D3" s="3"/>
      <c r="E3" s="3"/>
      <c r="F3" s="3"/>
      <c r="G3" s="3"/>
      <c r="H3" s="3"/>
      <c r="I3" s="3"/>
      <c r="J3" s="3"/>
      <c r="K3" s="3"/>
      <c r="L3" s="3"/>
      <c r="M3" s="3"/>
      <c r="N3" s="3"/>
      <c r="O3" s="3"/>
      <c r="P3" s="3"/>
      <c r="Q3" s="153"/>
      <c r="R3" s="154"/>
      <c r="S3" s="154"/>
      <c r="T3" s="154"/>
      <c r="U3" s="154"/>
      <c r="V3" s="63"/>
      <c r="W3" s="67"/>
      <c r="X3" s="67"/>
      <c r="Y3" s="67"/>
      <c r="Z3" s="67"/>
      <c r="AA3" s="67"/>
      <c r="AB3" s="67"/>
      <c r="AC3" s="67"/>
    </row>
    <row r="4" ht="18.6" customHeight="1">
      <c r="A4" s="3"/>
      <c r="B4" t="s" s="191">
        <v>244</v>
      </c>
      <c r="C4" s="77"/>
      <c r="D4" s="77"/>
      <c r="E4" s="77"/>
      <c r="F4" s="77"/>
      <c r="G4" s="77"/>
      <c r="H4" s="77"/>
      <c r="I4" s="77"/>
      <c r="J4" s="77"/>
      <c r="K4" s="77"/>
      <c r="L4" s="77"/>
      <c r="M4" s="77"/>
      <c r="N4" s="3"/>
      <c r="O4" s="3"/>
      <c r="P4" s="3"/>
      <c r="Q4" s="3"/>
      <c r="R4" t="s" s="192">
        <v>245</v>
      </c>
      <c r="S4" s="33"/>
      <c r="T4" s="33"/>
      <c r="U4" s="33"/>
      <c r="V4" s="3"/>
      <c r="W4" s="3"/>
      <c r="X4" s="3"/>
      <c r="Y4" s="3"/>
      <c r="Z4" s="3"/>
      <c r="AA4" s="3"/>
      <c r="AB4" s="3"/>
      <c r="AC4" s="3"/>
    </row>
    <row r="5" ht="15" customHeight="1">
      <c r="A5" s="153"/>
      <c r="B5" s="160"/>
      <c r="C5" s="161"/>
      <c r="D5" t="s" s="162">
        <v>1</v>
      </c>
      <c r="E5" s="163"/>
      <c r="F5" t="s" s="162">
        <v>2</v>
      </c>
      <c r="G5" s="163"/>
      <c r="H5" t="s" s="162">
        <v>3</v>
      </c>
      <c r="I5" s="163"/>
      <c r="J5" t="s" s="162">
        <v>4</v>
      </c>
      <c r="K5" s="163"/>
      <c r="L5" t="s" s="162">
        <v>216</v>
      </c>
      <c r="M5" s="163"/>
      <c r="N5" s="193"/>
      <c r="O5" s="194"/>
      <c r="P5" s="3"/>
      <c r="Q5" s="3"/>
      <c r="R5" t="s" s="4">
        <v>217</v>
      </c>
      <c r="S5" s="3"/>
      <c r="T5" s="3"/>
      <c r="U5" s="3"/>
      <c r="V5" t="s" s="164">
        <v>1</v>
      </c>
      <c r="W5" s="165"/>
      <c r="X5" t="s" s="164">
        <v>2</v>
      </c>
      <c r="Y5" s="165"/>
      <c r="Z5" t="s" s="164">
        <v>3</v>
      </c>
      <c r="AA5" s="165"/>
      <c r="AB5" t="s" s="164">
        <v>4</v>
      </c>
      <c r="AC5" s="165"/>
    </row>
    <row r="6" ht="42" customHeight="1">
      <c r="A6" s="153"/>
      <c r="B6" t="s" s="166">
        <v>218</v>
      </c>
      <c r="C6" t="s" s="166">
        <v>128</v>
      </c>
      <c r="D6" t="s" s="167">
        <v>29</v>
      </c>
      <c r="E6" t="s" s="167">
        <v>219</v>
      </c>
      <c r="F6" t="s" s="167">
        <v>29</v>
      </c>
      <c r="G6" t="s" s="167">
        <v>219</v>
      </c>
      <c r="H6" t="s" s="167">
        <v>29</v>
      </c>
      <c r="I6" t="s" s="167">
        <v>219</v>
      </c>
      <c r="J6" t="s" s="167">
        <v>29</v>
      </c>
      <c r="K6" t="s" s="167">
        <v>219</v>
      </c>
      <c r="L6" t="s" s="167">
        <v>29</v>
      </c>
      <c r="M6" t="s" s="167">
        <v>219</v>
      </c>
      <c r="N6" s="195"/>
      <c r="O6" s="196"/>
      <c r="P6" t="s" s="151">
        <v>220</v>
      </c>
      <c r="Q6" t="s" s="151">
        <v>221</v>
      </c>
      <c r="R6" t="s" s="151">
        <v>1</v>
      </c>
      <c r="S6" t="s" s="151">
        <v>2</v>
      </c>
      <c r="T6" t="s" s="151">
        <v>3</v>
      </c>
      <c r="U6" t="s" s="151">
        <v>4</v>
      </c>
      <c r="V6" t="s" s="4">
        <v>222</v>
      </c>
      <c r="W6" t="s" s="4">
        <v>223</v>
      </c>
      <c r="X6" t="s" s="4">
        <v>222</v>
      </c>
      <c r="Y6" t="s" s="4">
        <v>223</v>
      </c>
      <c r="Z6" t="s" s="4">
        <v>222</v>
      </c>
      <c r="AA6" t="s" s="4">
        <v>224</v>
      </c>
      <c r="AB6" t="s" s="4">
        <v>222</v>
      </c>
      <c r="AC6" t="s" s="168">
        <v>223</v>
      </c>
    </row>
    <row r="7" ht="55.8" customHeight="1">
      <c r="A7" s="153"/>
      <c r="B7" t="s" s="166">
        <v>133</v>
      </c>
      <c r="C7" t="s" s="166">
        <v>134</v>
      </c>
      <c r="D7" s="197"/>
      <c r="E7" s="197"/>
      <c r="F7" s="197"/>
      <c r="G7" s="197"/>
      <c r="H7" s="197"/>
      <c r="I7" s="197"/>
      <c r="J7" t="s" s="166">
        <f>VLOOKUP(B7,$P$7:$AC$54,5,FALSE)</f>
      </c>
      <c r="K7" s="170">
        <f>J7/H7-1</f>
      </c>
      <c r="L7" s="171">
        <v>1935912</v>
      </c>
      <c r="M7" s="172">
        <v>-0.019</v>
      </c>
      <c r="N7" s="20"/>
      <c r="O7" s="153"/>
      <c r="P7" t="s" s="173">
        <v>163</v>
      </c>
      <c r="Q7" t="s" s="174">
        <v>164</v>
      </c>
      <c r="R7" s="174"/>
      <c r="S7" s="174"/>
      <c r="T7" s="174"/>
      <c r="U7" s="198"/>
      <c r="V7" s="20">
        <f>R7/SUM($R$7:$R$54)</f>
      </c>
      <c r="W7" s="3">
        <f>V7*$R$3</f>
      </c>
      <c r="X7" s="3">
        <f>S7/SUM($S$7:$S$54)</f>
      </c>
      <c r="Y7" s="3">
        <f>X7*$S$3</f>
      </c>
      <c r="Z7" s="3">
        <f>T7/SUM($T$7:$T$54)</f>
      </c>
      <c r="AA7" s="3">
        <f>Z7*$T$3</f>
      </c>
      <c r="AB7" s="6">
        <f>U7/SUM($U$7:$U$54)</f>
      </c>
      <c r="AC7" s="3">
        <f>AB7*$U$3</f>
      </c>
    </row>
    <row r="8" ht="42" customHeight="1">
      <c r="A8" s="153"/>
      <c r="B8" t="s" s="166">
        <v>131</v>
      </c>
      <c r="C8" t="s" s="166">
        <v>132</v>
      </c>
      <c r="D8" s="197"/>
      <c r="E8" s="197"/>
      <c r="F8" s="197"/>
      <c r="G8" s="197"/>
      <c r="H8" s="197"/>
      <c r="I8" s="197"/>
      <c r="J8" t="s" s="166">
        <f>VLOOKUP(B8,$P$7:$AC$54,5,FALSE)</f>
      </c>
      <c r="K8" s="170">
        <f>J8/H8-1</f>
      </c>
      <c r="L8" s="171">
        <v>766309</v>
      </c>
      <c r="M8" s="172">
        <v>-0.035</v>
      </c>
      <c r="N8" s="20"/>
      <c r="O8" s="153"/>
      <c r="P8" t="s" s="176">
        <v>167</v>
      </c>
      <c r="Q8" t="s" s="177">
        <v>168</v>
      </c>
      <c r="R8" s="177"/>
      <c r="S8" s="177"/>
      <c r="T8" s="177"/>
      <c r="U8" s="198"/>
      <c r="V8" s="20">
        <f>R8/SUM($R$7:$R$54)</f>
      </c>
      <c r="W8" s="3">
        <f>V8*$R$3</f>
      </c>
      <c r="X8" s="3">
        <f>S8/SUM($S$7:$S$54)</f>
      </c>
      <c r="Y8" s="3">
        <f>X8*$S$3</f>
      </c>
      <c r="Z8" s="3">
        <f>T8/SUM($T$7:$T$54)</f>
      </c>
      <c r="AA8" s="3">
        <f>Z8*$T$3</f>
      </c>
      <c r="AB8" s="6">
        <f>U8/SUM($U$7:$U$54)</f>
      </c>
      <c r="AC8" s="3">
        <f>AB8*$U$3</f>
      </c>
    </row>
    <row r="9" ht="55.8" customHeight="1">
      <c r="A9" s="153"/>
      <c r="B9" t="s" s="166">
        <v>129</v>
      </c>
      <c r="C9" t="s" s="166">
        <v>130</v>
      </c>
      <c r="D9" s="197"/>
      <c r="E9" s="197"/>
      <c r="F9" s="197"/>
      <c r="G9" s="197"/>
      <c r="H9" s="197"/>
      <c r="I9" s="197"/>
      <c r="J9" t="s" s="166">
        <f>VLOOKUP(B9,$P$7:$AC$54,5,FALSE)</f>
      </c>
      <c r="K9" s="170">
        <f>J9/H9-1</f>
      </c>
      <c r="L9" s="171">
        <v>575449</v>
      </c>
      <c r="M9" s="172">
        <v>-0.033</v>
      </c>
      <c r="N9" s="20"/>
      <c r="O9" s="153"/>
      <c r="P9" t="s" s="176">
        <v>175</v>
      </c>
      <c r="Q9" t="s" s="177">
        <v>176</v>
      </c>
      <c r="R9" s="177"/>
      <c r="S9" s="177"/>
      <c r="T9" s="177"/>
      <c r="U9" s="198"/>
      <c r="V9" s="20">
        <f>R9/SUM($R$7:$R$54)</f>
      </c>
      <c r="W9" s="3">
        <f>V9*$R$3</f>
      </c>
      <c r="X9" s="3">
        <f>S9/SUM($S$7:$S$54)</f>
      </c>
      <c r="Y9" s="3">
        <f>X9*$S$3</f>
      </c>
      <c r="Z9" s="3">
        <f>T9/SUM($T$7:$T$54)</f>
      </c>
      <c r="AA9" s="3">
        <f>Z9*$T$3</f>
      </c>
      <c r="AB9" s="6">
        <f>U9/SUM($U$7:$U$54)</f>
      </c>
      <c r="AC9" s="3">
        <f>AB9*$U$3</f>
      </c>
    </row>
    <row r="10" ht="42" customHeight="1">
      <c r="A10" s="153"/>
      <c r="B10" t="s" s="166">
        <v>135</v>
      </c>
      <c r="C10" t="s" s="166">
        <v>136</v>
      </c>
      <c r="D10" s="197"/>
      <c r="E10" s="197"/>
      <c r="F10" s="197"/>
      <c r="G10" s="197"/>
      <c r="H10" s="197"/>
      <c r="I10" s="197"/>
      <c r="J10" t="s" s="166">
        <f>VLOOKUP(B10,$P$7:$AC$54,5,FALSE)</f>
      </c>
      <c r="K10" s="170">
        <f>J10/H10-1</f>
      </c>
      <c r="L10" s="171">
        <v>199753</v>
      </c>
      <c r="M10" s="172">
        <v>0.023</v>
      </c>
      <c r="N10" s="20"/>
      <c r="O10" s="153"/>
      <c r="P10" t="s" s="176">
        <v>187</v>
      </c>
      <c r="Q10" t="s" s="177">
        <v>188</v>
      </c>
      <c r="R10" s="177"/>
      <c r="S10" s="177"/>
      <c r="T10" s="177"/>
      <c r="U10" s="198"/>
      <c r="V10" s="20">
        <f>R10/SUM($R$7:$R$54)</f>
      </c>
      <c r="W10" s="3">
        <f>V10*$R$3</f>
      </c>
      <c r="X10" s="3">
        <f>S10/SUM($S$7:$S$54)</f>
      </c>
      <c r="Y10" s="3">
        <f>X10*$S$3</f>
      </c>
      <c r="Z10" s="3">
        <f>T10/SUM($T$7:$T$54)</f>
      </c>
      <c r="AA10" s="3">
        <f>Z10*$T$3</f>
      </c>
      <c r="AB10" s="6">
        <f>U10/SUM($U$7:$U$54)</f>
      </c>
      <c r="AC10" s="3">
        <f>AB10*$U$3</f>
      </c>
    </row>
    <row r="11" ht="28.2" customHeight="1">
      <c r="A11" s="153"/>
      <c r="B11" t="s" s="166">
        <v>153</v>
      </c>
      <c r="C11" t="s" s="166">
        <v>154</v>
      </c>
      <c r="D11" s="197"/>
      <c r="E11" s="197"/>
      <c r="F11" s="197"/>
      <c r="G11" s="197"/>
      <c r="H11" s="197"/>
      <c r="I11" s="197"/>
      <c r="J11" t="s" s="166">
        <f>VLOOKUP(B11,$P$7:$AC$54,5,FALSE)</f>
      </c>
      <c r="K11" s="170">
        <f>J11/H11-1</f>
      </c>
      <c r="L11" s="171">
        <v>206001</v>
      </c>
      <c r="M11" s="172">
        <v>-0.055</v>
      </c>
      <c r="N11" s="20"/>
      <c r="O11" s="153"/>
      <c r="P11" t="s" s="176">
        <v>149</v>
      </c>
      <c r="Q11" t="s" s="177">
        <v>150</v>
      </c>
      <c r="R11" s="177"/>
      <c r="S11" s="177"/>
      <c r="T11" s="177"/>
      <c r="U11" s="198"/>
      <c r="V11" s="20">
        <f>R11/SUM($R$7:$R$54)</f>
      </c>
      <c r="W11" s="3">
        <f>V11*$R$3</f>
      </c>
      <c r="X11" s="3">
        <f>S11/SUM($S$7:$S$54)</f>
      </c>
      <c r="Y11" s="3">
        <f>X11*$S$3</f>
      </c>
      <c r="Z11" s="3">
        <f>T11/SUM($T$7:$T$54)</f>
      </c>
      <c r="AA11" s="3">
        <f>Z11*$T$3</f>
      </c>
      <c r="AB11" s="6">
        <f>U11/SUM($U$7:$U$54)</f>
      </c>
      <c r="AC11" s="3">
        <f>AB11*$U$3</f>
      </c>
    </row>
    <row r="12" ht="28.2" customHeight="1">
      <c r="A12" s="153"/>
      <c r="B12" t="s" s="166">
        <v>145</v>
      </c>
      <c r="C12" t="s" s="166">
        <v>146</v>
      </c>
      <c r="D12" s="197"/>
      <c r="E12" s="197"/>
      <c r="F12" s="197"/>
      <c r="G12" s="197"/>
      <c r="H12" s="197"/>
      <c r="I12" s="197"/>
      <c r="J12" t="s" s="166">
        <f>VLOOKUP(B12,$P$7:$AC$54,5,FALSE)</f>
      </c>
      <c r="K12" s="170">
        <f>J12/H12-1</f>
      </c>
      <c r="L12" s="171">
        <v>139898</v>
      </c>
      <c r="M12" s="172">
        <v>-0.023</v>
      </c>
      <c r="N12" s="20"/>
      <c r="O12" s="153"/>
      <c r="P12" t="s" s="176">
        <v>183</v>
      </c>
      <c r="Q12" t="s" s="177">
        <v>184</v>
      </c>
      <c r="R12" s="177"/>
      <c r="S12" s="177"/>
      <c r="T12" s="177"/>
      <c r="U12" s="198"/>
      <c r="V12" s="20">
        <f>R12/SUM($R$7:$R$54)</f>
      </c>
      <c r="W12" s="3">
        <f>V12*$R$3</f>
      </c>
      <c r="X12" s="3">
        <f>S12/SUM($S$7:$S$54)</f>
      </c>
      <c r="Y12" s="3">
        <f>X12*$S$3</f>
      </c>
      <c r="Z12" s="3">
        <f>T12/SUM($T$7:$T$54)</f>
      </c>
      <c r="AA12" s="3">
        <f>Z12*$T$3</f>
      </c>
      <c r="AB12" s="6">
        <f>U12/SUM($U$7:$U$54)</f>
      </c>
      <c r="AC12" s="3">
        <f>AB12*$U$3</f>
      </c>
    </row>
    <row r="13" ht="28.2" customHeight="1">
      <c r="A13" s="153"/>
      <c r="B13" t="s" s="166">
        <v>151</v>
      </c>
      <c r="C13" t="s" s="166">
        <v>152</v>
      </c>
      <c r="D13" s="197"/>
      <c r="E13" s="197"/>
      <c r="F13" s="197"/>
      <c r="G13" s="197"/>
      <c r="H13" s="197"/>
      <c r="I13" s="197"/>
      <c r="J13" t="s" s="166">
        <f>VLOOKUP(B13,$P$7:$AC$54,5,FALSE)</f>
      </c>
      <c r="K13" s="170">
        <f>J13/H13-1</f>
      </c>
      <c r="L13" s="171">
        <v>136062</v>
      </c>
      <c r="M13" s="172">
        <v>-0.006</v>
      </c>
      <c r="N13" s="20"/>
      <c r="O13" s="153"/>
      <c r="P13" t="s" s="176">
        <v>135</v>
      </c>
      <c r="Q13" t="s" s="177">
        <v>136</v>
      </c>
      <c r="R13" s="177"/>
      <c r="S13" s="177"/>
      <c r="T13" s="177"/>
      <c r="U13" s="198"/>
      <c r="V13" s="20">
        <f>R13/SUM($R$7:$R$54)</f>
      </c>
      <c r="W13" s="3">
        <f>V13*$R$3</f>
      </c>
      <c r="X13" s="3">
        <f>S13/SUM($S$7:$S$54)</f>
      </c>
      <c r="Y13" s="3">
        <f>X13*$S$3</f>
      </c>
      <c r="Z13" s="3">
        <f>T13/SUM($T$7:$T$54)</f>
      </c>
      <c r="AA13" s="3">
        <f>Z13*$T$3</f>
      </c>
      <c r="AB13" s="6">
        <f>U13/SUM($U$7:$U$54)</f>
      </c>
      <c r="AC13" s="3">
        <f>AB13*$U$3</f>
      </c>
    </row>
    <row r="14" ht="28.2" customHeight="1">
      <c r="A14" s="153"/>
      <c r="B14" t="s" s="166">
        <v>137</v>
      </c>
      <c r="C14" t="s" s="166">
        <v>138</v>
      </c>
      <c r="D14" s="197"/>
      <c r="E14" s="197"/>
      <c r="F14" s="197"/>
      <c r="G14" s="197"/>
      <c r="H14" s="197"/>
      <c r="I14" s="197"/>
      <c r="J14" t="s" s="166">
        <f>VLOOKUP(B14,$P$7:$AC$54,5,FALSE)</f>
      </c>
      <c r="K14" s="170">
        <f>J14/H14-1</f>
      </c>
      <c r="L14" s="171">
        <v>118241</v>
      </c>
      <c r="M14" s="172">
        <v>-0.056</v>
      </c>
      <c r="N14" s="20"/>
      <c r="O14" s="153"/>
      <c r="P14" t="s" s="176">
        <v>191</v>
      </c>
      <c r="Q14" t="s" s="177">
        <v>192</v>
      </c>
      <c r="R14" s="177"/>
      <c r="S14" s="177"/>
      <c r="T14" s="177"/>
      <c r="U14" s="198"/>
      <c r="V14" s="20">
        <f>R14/SUM($R$7:$R$54)</f>
      </c>
      <c r="W14" s="3">
        <f>V14*$R$3</f>
      </c>
      <c r="X14" s="3">
        <f>S14/SUM($S$7:$S$54)</f>
      </c>
      <c r="Y14" s="3">
        <f>X14*$S$3</f>
      </c>
      <c r="Z14" s="3">
        <f>T14/SUM($T$7:$T$54)</f>
      </c>
      <c r="AA14" s="3">
        <f>Z14*$T$3</f>
      </c>
      <c r="AB14" s="6">
        <f>U14/SUM($U$7:$U$54)</f>
      </c>
      <c r="AC14" s="3">
        <f>AB14*$U$3</f>
      </c>
    </row>
    <row r="15" ht="42" customHeight="1">
      <c r="A15" s="153"/>
      <c r="B15" t="s" s="166">
        <v>169</v>
      </c>
      <c r="C15" t="s" s="166">
        <v>170</v>
      </c>
      <c r="D15" s="197"/>
      <c r="E15" s="197"/>
      <c r="F15" s="197"/>
      <c r="G15" s="197"/>
      <c r="H15" s="197"/>
      <c r="I15" s="197"/>
      <c r="J15" t="s" s="166">
        <f>VLOOKUP(B15,$P$7:$AC$54,5,FALSE)</f>
      </c>
      <c r="K15" s="170">
        <f>J15/H15-1</f>
      </c>
      <c r="L15" s="171">
        <v>86979</v>
      </c>
      <c r="M15" s="172">
        <v>0.068</v>
      </c>
      <c r="N15" s="20"/>
      <c r="O15" s="153"/>
      <c r="P15" t="s" s="176">
        <v>143</v>
      </c>
      <c r="Q15" t="s" s="177">
        <v>144</v>
      </c>
      <c r="R15" s="177"/>
      <c r="S15" s="177"/>
      <c r="T15" s="177"/>
      <c r="U15" s="198"/>
      <c r="V15" s="20">
        <f>R15/SUM($R$7:$R$54)</f>
      </c>
      <c r="W15" s="3">
        <f>V15*$R$3</f>
      </c>
      <c r="X15" s="3">
        <f>S15/SUM($S$7:$S$54)</f>
      </c>
      <c r="Y15" s="3">
        <f>X15*$S$3</f>
      </c>
      <c r="Z15" s="3">
        <f>T15/SUM($T$7:$T$54)</f>
      </c>
      <c r="AA15" s="3">
        <f>Z15*$T$3</f>
      </c>
      <c r="AB15" s="6">
        <f>U15/SUM($U$7:$U$54)</f>
      </c>
      <c r="AC15" s="3">
        <f>AB15*$U$3</f>
      </c>
    </row>
    <row r="16" ht="15" customHeight="1">
      <c r="A16" s="153"/>
      <c r="B16" t="s" s="166">
        <v>143</v>
      </c>
      <c r="C16" t="s" s="166">
        <v>144</v>
      </c>
      <c r="D16" s="197"/>
      <c r="E16" s="197"/>
      <c r="F16" s="197"/>
      <c r="G16" s="197"/>
      <c r="H16" s="197"/>
      <c r="I16" s="197"/>
      <c r="J16" t="s" s="166">
        <f>VLOOKUP(B16,$P$7:$AC$54,5,FALSE)</f>
      </c>
      <c r="K16" s="170">
        <f>J16/H16-1</f>
      </c>
      <c r="L16" s="171">
        <v>111195</v>
      </c>
      <c r="M16" s="172">
        <v>-0.073</v>
      </c>
      <c r="N16" s="20"/>
      <c r="O16" s="153"/>
      <c r="P16" t="s" s="176">
        <v>139</v>
      </c>
      <c r="Q16" t="s" s="177">
        <v>140</v>
      </c>
      <c r="R16" s="177"/>
      <c r="S16" s="177"/>
      <c r="T16" s="177"/>
      <c r="U16" s="198"/>
      <c r="V16" s="20">
        <f>R16/SUM($R$7:$R$54)</f>
      </c>
      <c r="W16" s="3">
        <f>V16*$R$3</f>
      </c>
      <c r="X16" s="3">
        <f>S16/SUM($S$7:$S$54)</f>
      </c>
      <c r="Y16" s="3">
        <f>X16*$S$3</f>
      </c>
      <c r="Z16" s="3">
        <f>T16/SUM($T$7:$T$54)</f>
      </c>
      <c r="AA16" s="3">
        <f>Z16*$T$3</f>
      </c>
      <c r="AB16" s="6">
        <f>U16/SUM($U$7:$U$54)</f>
      </c>
      <c r="AC16" s="3">
        <f>AB16*$U$3</f>
      </c>
    </row>
    <row r="17" ht="42" customHeight="1">
      <c r="A17" s="153"/>
      <c r="B17" t="s" s="166">
        <v>195</v>
      </c>
      <c r="C17" t="s" s="166">
        <v>196</v>
      </c>
      <c r="D17" s="197"/>
      <c r="E17" s="197"/>
      <c r="F17" s="197"/>
      <c r="G17" s="197"/>
      <c r="H17" s="197"/>
      <c r="I17" s="197"/>
      <c r="J17" t="s" s="166">
        <f>VLOOKUP(B17,$P$7:$AC$54,5,FALSE)</f>
      </c>
      <c r="K17" s="170">
        <f>J17/H17-1</f>
      </c>
      <c r="L17" s="171">
        <v>104094</v>
      </c>
      <c r="M17" s="172">
        <v>-0.034</v>
      </c>
      <c r="N17" s="20"/>
      <c r="O17" s="153"/>
      <c r="P17" t="s" s="176">
        <v>169</v>
      </c>
      <c r="Q17" t="s" s="177">
        <v>170</v>
      </c>
      <c r="R17" s="177"/>
      <c r="S17" s="177"/>
      <c r="T17" s="177"/>
      <c r="U17" s="198"/>
      <c r="V17" s="20">
        <f>R17/SUM($R$7:$R$54)</f>
      </c>
      <c r="W17" s="3">
        <f>V17*$R$3</f>
      </c>
      <c r="X17" s="3">
        <f>S17/SUM($S$7:$S$54)</f>
      </c>
      <c r="Y17" s="3">
        <f>X17*$S$3</f>
      </c>
      <c r="Z17" s="3">
        <f>T17/SUM($T$7:$T$54)</f>
      </c>
      <c r="AA17" s="3">
        <f>Z17*$T$3</f>
      </c>
      <c r="AB17" s="6">
        <f>U17/SUM($U$7:$U$54)</f>
      </c>
      <c r="AC17" s="3">
        <f>AB17*$U$3</f>
      </c>
    </row>
    <row r="18" ht="15" customHeight="1">
      <c r="A18" s="153"/>
      <c r="B18" t="s" s="166">
        <v>141</v>
      </c>
      <c r="C18" t="s" s="166">
        <v>142</v>
      </c>
      <c r="D18" s="197"/>
      <c r="E18" s="197"/>
      <c r="F18" s="197"/>
      <c r="G18" s="197"/>
      <c r="H18" s="197"/>
      <c r="I18" s="197"/>
      <c r="J18" t="s" s="166">
        <f>VLOOKUP(B18,$P$7:$AC$54,5,FALSE)</f>
      </c>
      <c r="K18" s="170">
        <f>J18/H18-1</f>
      </c>
      <c r="L18" s="171">
        <v>91543</v>
      </c>
      <c r="M18" s="172">
        <v>-0.024</v>
      </c>
      <c r="N18" s="20"/>
      <c r="O18" s="153"/>
      <c r="P18" t="s" s="176">
        <v>177</v>
      </c>
      <c r="Q18" t="s" s="177">
        <v>178</v>
      </c>
      <c r="R18" s="177"/>
      <c r="S18" s="177"/>
      <c r="T18" s="177"/>
      <c r="U18" s="198"/>
      <c r="V18" s="20">
        <f>R18/SUM($R$7:$R$54)</f>
      </c>
      <c r="W18" s="3">
        <f>V18*$R$3</f>
      </c>
      <c r="X18" s="3">
        <f>S18/SUM($S$7:$S$54)</f>
      </c>
      <c r="Y18" s="3">
        <f>X18*$S$3</f>
      </c>
      <c r="Z18" s="3">
        <f>T18/SUM($T$7:$T$54)</f>
      </c>
      <c r="AA18" s="3">
        <f>Z18*$T$3</f>
      </c>
      <c r="AB18" s="6">
        <f>U18/SUM($U$7:$U$54)</f>
      </c>
      <c r="AC18" s="3">
        <f>AB18*$U$3</f>
      </c>
    </row>
    <row r="19" ht="55.8" customHeight="1">
      <c r="A19" s="153"/>
      <c r="B19" t="s" s="166">
        <v>173</v>
      </c>
      <c r="C19" t="s" s="166">
        <v>174</v>
      </c>
      <c r="D19" s="197"/>
      <c r="E19" s="197"/>
      <c r="F19" s="197"/>
      <c r="G19" s="197"/>
      <c r="H19" s="197"/>
      <c r="I19" s="197"/>
      <c r="J19" t="s" s="166">
        <f>VLOOKUP(B19,$P$7:$AC$54,5,FALSE)</f>
      </c>
      <c r="K19" s="170">
        <f>J19/H19-1</f>
      </c>
      <c r="L19" s="171">
        <v>76830</v>
      </c>
      <c r="M19" s="172">
        <v>0.05</v>
      </c>
      <c r="N19" s="20"/>
      <c r="O19" s="153"/>
      <c r="P19" t="s" s="176">
        <v>173</v>
      </c>
      <c r="Q19" t="s" s="177">
        <v>174</v>
      </c>
      <c r="R19" s="177"/>
      <c r="S19" s="177"/>
      <c r="T19" s="177"/>
      <c r="U19" s="198"/>
      <c r="V19" s="20">
        <f>R19/SUM($R$7:$R$54)</f>
      </c>
      <c r="W19" s="3">
        <f>V19*$R$3</f>
      </c>
      <c r="X19" s="3">
        <f>S19/SUM($S$7:$S$54)</f>
      </c>
      <c r="Y19" s="3">
        <f>X19*$S$3</f>
      </c>
      <c r="Z19" s="3">
        <f>T19/SUM($T$7:$T$54)</f>
      </c>
      <c r="AA19" s="3">
        <f>Z19*$T$3</f>
      </c>
      <c r="AB19" s="6">
        <f>U19/SUM($U$7:$U$54)</f>
      </c>
      <c r="AC19" s="3">
        <f>AB19*$U$3</f>
      </c>
    </row>
    <row r="20" ht="15" customHeight="1">
      <c r="A20" s="153"/>
      <c r="B20" t="s" s="166">
        <v>198</v>
      </c>
      <c r="C20" t="s" s="166">
        <v>199</v>
      </c>
      <c r="D20" s="197"/>
      <c r="E20" s="197"/>
      <c r="F20" s="197"/>
      <c r="G20" s="197"/>
      <c r="H20" s="197"/>
      <c r="I20" s="197"/>
      <c r="J20" t="s" s="166">
        <f>VLOOKUP(B20,$P$7:$AC$54,5,FALSE)</f>
      </c>
      <c r="K20" s="170">
        <f>J20/H20-1</f>
      </c>
      <c r="L20" s="171">
        <v>82877</v>
      </c>
      <c r="M20" s="172">
        <v>0.019</v>
      </c>
      <c r="N20" s="20"/>
      <c r="O20" s="153"/>
      <c r="P20" t="s" s="176">
        <v>189</v>
      </c>
      <c r="Q20" t="s" s="177">
        <v>190</v>
      </c>
      <c r="R20" s="177"/>
      <c r="S20" s="177"/>
      <c r="T20" s="177"/>
      <c r="U20" s="198"/>
      <c r="V20" s="20">
        <f>R20/SUM($R$7:$R$54)</f>
      </c>
      <c r="W20" s="3">
        <f>V20*$R$3</f>
      </c>
      <c r="X20" s="3">
        <f>S20/SUM($S$7:$S$54)</f>
      </c>
      <c r="Y20" s="3">
        <f>X20*$S$3</f>
      </c>
      <c r="Z20" s="3">
        <f>T20/SUM($T$7:$T$54)</f>
      </c>
      <c r="AA20" s="3">
        <f>Z20*$T$3</f>
      </c>
      <c r="AB20" s="6">
        <f>U20/SUM($U$7:$U$54)</f>
      </c>
      <c r="AC20" s="3">
        <f>AB20*$U$3</f>
      </c>
    </row>
    <row r="21" ht="15" customHeight="1">
      <c r="A21" s="153"/>
      <c r="B21" t="s" s="166">
        <v>139</v>
      </c>
      <c r="C21" t="s" s="166">
        <v>140</v>
      </c>
      <c r="D21" s="197"/>
      <c r="E21" s="197"/>
      <c r="F21" s="197"/>
      <c r="G21" s="197"/>
      <c r="H21" s="197"/>
      <c r="I21" s="197"/>
      <c r="J21" t="s" s="166">
        <f>VLOOKUP(B21,$P$7:$AC$54,5,FALSE)</f>
      </c>
      <c r="K21" s="170">
        <f>J21/H21-1</f>
      </c>
      <c r="L21" s="171">
        <v>77229</v>
      </c>
      <c r="M21" s="172">
        <v>0.021</v>
      </c>
      <c r="N21" s="20"/>
      <c r="O21" s="153"/>
      <c r="P21" t="s" s="176">
        <v>161</v>
      </c>
      <c r="Q21" t="s" s="177">
        <v>162</v>
      </c>
      <c r="R21" s="177"/>
      <c r="S21" s="177"/>
      <c r="T21" s="177"/>
      <c r="U21" s="198"/>
      <c r="V21" s="20">
        <f>R21/SUM($R$7:$R$54)</f>
      </c>
      <c r="W21" s="3">
        <f>V21*$R$3</f>
      </c>
      <c r="X21" s="3">
        <f>S21/SUM($S$7:$S$54)</f>
      </c>
      <c r="Y21" s="3">
        <f>X21*$S$3</f>
      </c>
      <c r="Z21" s="3">
        <f>T21/SUM($T$7:$T$54)</f>
      </c>
      <c r="AA21" s="3">
        <f>Z21*$T$3</f>
      </c>
      <c r="AB21" s="6">
        <f>U21/SUM($U$7:$U$54)</f>
      </c>
      <c r="AC21" s="3">
        <f>AB21*$U$3</f>
      </c>
    </row>
    <row r="22" ht="15" customHeight="1">
      <c r="A22" s="153"/>
      <c r="B22" t="s" s="166">
        <v>147</v>
      </c>
      <c r="C22" t="s" s="166">
        <v>148</v>
      </c>
      <c r="D22" s="197"/>
      <c r="E22" s="197"/>
      <c r="F22" s="197"/>
      <c r="G22" s="197"/>
      <c r="H22" s="197"/>
      <c r="I22" s="197"/>
      <c r="J22" t="s" s="166">
        <f>VLOOKUP(B22,$P$7:$AC$54,5,FALSE)</f>
      </c>
      <c r="K22" s="170">
        <f>J22/H22-1</f>
      </c>
      <c r="L22" s="171">
        <v>57702</v>
      </c>
      <c r="M22" s="172">
        <v>-0.07000000000000001</v>
      </c>
      <c r="N22" s="20"/>
      <c r="O22" s="153"/>
      <c r="P22" t="s" s="176">
        <v>133</v>
      </c>
      <c r="Q22" t="s" s="177">
        <v>134</v>
      </c>
      <c r="R22" s="177"/>
      <c r="S22" s="177"/>
      <c r="T22" s="177"/>
      <c r="U22" s="198"/>
      <c r="V22" s="20">
        <f>R22/SUM($R$7:$R$54)</f>
      </c>
      <c r="W22" s="3">
        <f>V22*$R$3</f>
      </c>
      <c r="X22" s="3">
        <f>S22/SUM($S$7:$S$54)</f>
      </c>
      <c r="Y22" s="3">
        <f>X22*$S$3</f>
      </c>
      <c r="Z22" s="3">
        <f>T22/SUM($T$7:$T$54)</f>
      </c>
      <c r="AA22" s="3">
        <f>Z22*$T$3</f>
      </c>
      <c r="AB22" s="6">
        <f>U22/SUM($U$7:$U$54)</f>
      </c>
      <c r="AC22" s="3">
        <f>AB22*$U$3</f>
      </c>
    </row>
    <row r="23" ht="28.2" customHeight="1">
      <c r="A23" s="153"/>
      <c r="B23" t="s" s="166">
        <v>191</v>
      </c>
      <c r="C23" t="s" s="166">
        <v>192</v>
      </c>
      <c r="D23" s="197"/>
      <c r="E23" s="197"/>
      <c r="F23" s="197"/>
      <c r="G23" s="197"/>
      <c r="H23" s="197"/>
      <c r="I23" s="197"/>
      <c r="J23" t="s" s="166">
        <f>VLOOKUP(B23,$P$7:$AC$54,5,FALSE)</f>
      </c>
      <c r="K23" s="170">
        <f>J23/H23-1</f>
      </c>
      <c r="L23" s="171">
        <v>57251</v>
      </c>
      <c r="M23" s="172">
        <v>0.045</v>
      </c>
      <c r="N23" s="20"/>
      <c r="O23" s="153"/>
      <c r="P23" t="s" s="176">
        <v>225</v>
      </c>
      <c r="Q23" t="s" s="177">
        <v>226</v>
      </c>
      <c r="R23" s="177"/>
      <c r="S23" s="177"/>
      <c r="T23" s="177"/>
      <c r="U23" s="198"/>
      <c r="V23" s="20">
        <f>R23/SUM($R$7:$R$54)</f>
      </c>
      <c r="W23" s="3">
        <f>V23*$R$3</f>
      </c>
      <c r="X23" s="3">
        <f>S23/SUM($S$7:$S$54)</f>
      </c>
      <c r="Y23" s="3">
        <f>X23*$S$3</f>
      </c>
      <c r="Z23" s="3">
        <f>T23/SUM($T$7:$T$54)</f>
      </c>
      <c r="AA23" s="3">
        <f>Z23*$T$3</f>
      </c>
      <c r="AB23" s="6">
        <f>U23/SUM($U$7:$U$54)</f>
      </c>
      <c r="AC23" s="3">
        <f>AB23*$U$3</f>
      </c>
    </row>
    <row r="24" ht="15" customHeight="1">
      <c r="A24" s="153"/>
      <c r="B24" t="s" s="166">
        <v>200</v>
      </c>
      <c r="C24" t="s" s="166">
        <v>201</v>
      </c>
      <c r="D24" s="197"/>
      <c r="E24" s="197"/>
      <c r="F24" s="197"/>
      <c r="G24" s="197"/>
      <c r="H24" s="197"/>
      <c r="I24" s="197"/>
      <c r="J24" t="s" s="166">
        <f>VLOOKUP(B24,$P$7:$AC$54,5,FALSE)</f>
      </c>
      <c r="K24" s="170">
        <f>J24/H24-1</f>
      </c>
      <c r="L24" s="171">
        <v>56906</v>
      </c>
      <c r="M24" s="172">
        <v>-0.02</v>
      </c>
      <c r="N24" s="20"/>
      <c r="O24" s="153"/>
      <c r="P24" t="s" s="176">
        <v>137</v>
      </c>
      <c r="Q24" t="s" s="177">
        <v>138</v>
      </c>
      <c r="R24" s="177"/>
      <c r="S24" s="177"/>
      <c r="T24" s="177"/>
      <c r="U24" s="198"/>
      <c r="V24" s="20">
        <f>R24/SUM($R$7:$R$54)</f>
      </c>
      <c r="W24" s="3">
        <f>V24*$R$3</f>
      </c>
      <c r="X24" s="3">
        <f>S24/SUM($S$7:$S$54)</f>
      </c>
      <c r="Y24" s="3">
        <f>X24*$S$3</f>
      </c>
      <c r="Z24" s="3">
        <f>T24/SUM($T$7:$T$54)</f>
      </c>
      <c r="AA24" s="3">
        <f>Z24*$T$3</f>
      </c>
      <c r="AB24" s="6">
        <f>U24/SUM($U$7:$U$54)</f>
      </c>
      <c r="AC24" s="3">
        <f>AB24*$U$3</f>
      </c>
    </row>
    <row r="25" ht="42" customHeight="1">
      <c r="A25" s="153"/>
      <c r="B25" t="s" s="166">
        <v>155</v>
      </c>
      <c r="C25" t="s" s="166">
        <v>156</v>
      </c>
      <c r="D25" s="197"/>
      <c r="E25" s="197"/>
      <c r="F25" s="197"/>
      <c r="G25" s="197"/>
      <c r="H25" s="197"/>
      <c r="I25" s="197"/>
      <c r="J25" t="s" s="166">
        <f>VLOOKUP(B25,$P$7:$AC$54,5,FALSE)</f>
      </c>
      <c r="K25" s="170">
        <f>J25/H25-1</f>
      </c>
      <c r="L25" s="171">
        <v>46235</v>
      </c>
      <c r="M25" s="172">
        <v>0.01</v>
      </c>
      <c r="N25" s="20"/>
      <c r="O25" s="153"/>
      <c r="P25" t="s" s="176">
        <v>165</v>
      </c>
      <c r="Q25" t="s" s="177">
        <v>166</v>
      </c>
      <c r="R25" s="177"/>
      <c r="S25" s="177"/>
      <c r="T25" s="177"/>
      <c r="U25" s="198"/>
      <c r="V25" s="20">
        <f>R25/SUM($R$7:$R$54)</f>
      </c>
      <c r="W25" s="3">
        <f>V25*$R$3</f>
      </c>
      <c r="X25" s="3">
        <f>S25/SUM($S$7:$S$54)</f>
      </c>
      <c r="Y25" s="3">
        <f>X25*$S$3</f>
      </c>
      <c r="Z25" s="3">
        <f>T25/SUM($T$7:$T$54)</f>
      </c>
      <c r="AA25" s="3">
        <f>Z25*$T$3</f>
      </c>
      <c r="AB25" s="6">
        <f>U25/SUM($U$7:$U$54)</f>
      </c>
      <c r="AC25" s="3">
        <f>AB25*$U$3</f>
      </c>
    </row>
    <row r="26" ht="55.8" customHeight="1">
      <c r="A26" s="153"/>
      <c r="B26" t="s" s="166">
        <v>163</v>
      </c>
      <c r="C26" t="s" s="166">
        <v>164</v>
      </c>
      <c r="D26" s="197"/>
      <c r="E26" s="197"/>
      <c r="F26" s="197"/>
      <c r="G26" s="197"/>
      <c r="H26" s="197"/>
      <c r="I26" s="197"/>
      <c r="J26" t="s" s="166">
        <f>VLOOKUP(B26,$P$7:$AC$54,5,FALSE)</f>
      </c>
      <c r="K26" s="170">
        <f>J26/H26-1</f>
      </c>
      <c r="L26" s="171">
        <v>45490</v>
      </c>
      <c r="M26" s="172">
        <v>0.02</v>
      </c>
      <c r="N26" s="20"/>
      <c r="O26" s="153"/>
      <c r="P26" t="s" s="176">
        <v>227</v>
      </c>
      <c r="Q26" t="s" s="177">
        <v>228</v>
      </c>
      <c r="R26" s="177"/>
      <c r="S26" s="177"/>
      <c r="T26" s="177"/>
      <c r="U26" s="198"/>
      <c r="V26" s="20">
        <f>R26/SUM($R$7:$R$54)</f>
      </c>
      <c r="W26" s="3">
        <f>V26*$R$3</f>
      </c>
      <c r="X26" s="3">
        <f>S26/SUM($S$7:$S$54)</f>
      </c>
      <c r="Y26" s="3">
        <f>X26*$S$3</f>
      </c>
      <c r="Z26" s="3">
        <f>T26/SUM($T$7:$T$54)</f>
      </c>
      <c r="AA26" s="3">
        <f>Z26*$T$3</f>
      </c>
      <c r="AB26" s="6">
        <f>U26/SUM($U$7:$U$54)</f>
      </c>
      <c r="AC26" s="3">
        <f>AB26*$U$3</f>
      </c>
    </row>
    <row r="27" ht="42" customHeight="1">
      <c r="A27" s="153"/>
      <c r="B27" t="s" s="166">
        <v>149</v>
      </c>
      <c r="C27" t="s" s="166">
        <v>150</v>
      </c>
      <c r="D27" s="197"/>
      <c r="E27" s="197"/>
      <c r="F27" s="197"/>
      <c r="G27" s="197"/>
      <c r="H27" s="197"/>
      <c r="I27" s="197"/>
      <c r="J27" t="s" s="166">
        <f>VLOOKUP(B27,$P$7:$AC$54,5,FALSE)</f>
      </c>
      <c r="K27" s="170">
        <f>J27/H27-1</f>
      </c>
      <c r="L27" s="171">
        <v>37239</v>
      </c>
      <c r="M27" s="172">
        <v>0.004</v>
      </c>
      <c r="N27" s="20"/>
      <c r="O27" s="153"/>
      <c r="P27" t="s" s="176">
        <v>193</v>
      </c>
      <c r="Q27" t="s" s="177">
        <v>194</v>
      </c>
      <c r="R27" s="177"/>
      <c r="S27" s="177"/>
      <c r="T27" s="177"/>
      <c r="U27" s="198"/>
      <c r="V27" s="20">
        <f>R27/SUM($R$7:$R$54)</f>
      </c>
      <c r="W27" s="3">
        <f>V27*$R$3</f>
      </c>
      <c r="X27" s="3">
        <f>S27/SUM($S$7:$S$54)</f>
      </c>
      <c r="Y27" s="3">
        <f>X27*$S$3</f>
      </c>
      <c r="Z27" s="3">
        <f>T27/SUM($T$7:$T$54)</f>
      </c>
      <c r="AA27" s="3">
        <f>Z27*$T$3</f>
      </c>
      <c r="AB27" s="6">
        <f>U27/SUM($U$7:$U$54)</f>
      </c>
      <c r="AC27" s="3">
        <f>AB27*$U$3</f>
      </c>
    </row>
    <row r="28" ht="55.8" customHeight="1">
      <c r="A28" s="153"/>
      <c r="B28" t="s" s="166">
        <v>157</v>
      </c>
      <c r="C28" t="s" s="166">
        <v>158</v>
      </c>
      <c r="D28" s="197"/>
      <c r="E28" s="197"/>
      <c r="F28" s="197"/>
      <c r="G28" s="197"/>
      <c r="H28" s="197"/>
      <c r="I28" s="197"/>
      <c r="J28" t="s" s="166">
        <f>VLOOKUP(B28,$P$7:$AC$54,5,FALSE)</f>
      </c>
      <c r="K28" s="170">
        <f>J28/H28-1</f>
      </c>
      <c r="L28" s="171">
        <v>38042</v>
      </c>
      <c r="M28" s="172">
        <v>-0.075</v>
      </c>
      <c r="N28" s="20"/>
      <c r="O28" s="153"/>
      <c r="P28" t="s" s="176">
        <v>151</v>
      </c>
      <c r="Q28" t="s" s="177">
        <v>152</v>
      </c>
      <c r="R28" s="177"/>
      <c r="S28" s="177"/>
      <c r="T28" s="177"/>
      <c r="U28" s="198"/>
      <c r="V28" s="20">
        <f>R28/SUM($R$7:$R$54)</f>
      </c>
      <c r="W28" s="3">
        <f>V28*$R$3</f>
      </c>
      <c r="X28" s="3">
        <f>S28/SUM($S$7:$S$54)</f>
      </c>
      <c r="Y28" s="3">
        <f>X28*$S$3</f>
      </c>
      <c r="Z28" s="3">
        <f>T28/SUM($T$7:$T$54)</f>
      </c>
      <c r="AA28" s="3">
        <f>Z28*$T$3</f>
      </c>
      <c r="AB28" s="6">
        <f>U28/SUM($U$7:$U$54)</f>
      </c>
      <c r="AC28" s="3">
        <f>AB28*$U$3</f>
      </c>
    </row>
    <row r="29" ht="28.2" customHeight="1">
      <c r="A29" s="153"/>
      <c r="B29" t="s" s="166">
        <v>189</v>
      </c>
      <c r="C29" t="s" s="166">
        <v>190</v>
      </c>
      <c r="D29" s="197"/>
      <c r="E29" s="197"/>
      <c r="F29" s="197"/>
      <c r="G29" s="197"/>
      <c r="H29" s="197"/>
      <c r="I29" s="197"/>
      <c r="J29" t="s" s="166">
        <f>VLOOKUP(B29,$P$7:$AC$54,5,FALSE)</f>
      </c>
      <c r="K29" s="170">
        <f>J29/H29-1</f>
      </c>
      <c r="L29" s="171">
        <v>31752</v>
      </c>
      <c r="M29" s="172">
        <v>-0.021</v>
      </c>
      <c r="N29" s="20"/>
      <c r="O29" s="153"/>
      <c r="P29" t="s" s="176">
        <v>155</v>
      </c>
      <c r="Q29" t="s" s="177">
        <v>156</v>
      </c>
      <c r="R29" s="177"/>
      <c r="S29" s="177"/>
      <c r="T29" s="177"/>
      <c r="U29" s="198"/>
      <c r="V29" s="20">
        <f>R29/SUM($R$7:$R$54)</f>
      </c>
      <c r="W29" s="3">
        <f>V29*$R$3</f>
      </c>
      <c r="X29" s="3">
        <f>S29/SUM($S$7:$S$54)</f>
      </c>
      <c r="Y29" s="3">
        <f>X29*$S$3</f>
      </c>
      <c r="Z29" s="3">
        <f>T29/SUM($T$7:$T$54)</f>
      </c>
      <c r="AA29" s="3">
        <f>Z29*$T$3</f>
      </c>
      <c r="AB29" s="6">
        <f>U29/SUM($U$7:$U$54)</f>
      </c>
      <c r="AC29" s="3">
        <f>AB29*$U$3</f>
      </c>
    </row>
    <row r="30" ht="55.8" customHeight="1">
      <c r="A30" s="153"/>
      <c r="B30" t="s" s="166">
        <v>183</v>
      </c>
      <c r="C30" t="s" s="166">
        <v>184</v>
      </c>
      <c r="D30" s="197"/>
      <c r="E30" s="197"/>
      <c r="F30" s="197"/>
      <c r="G30" s="197"/>
      <c r="H30" s="197"/>
      <c r="I30" s="197"/>
      <c r="J30" t="s" s="166">
        <f>VLOOKUP(B30,$P$7:$AC$54,5,FALSE)</f>
      </c>
      <c r="K30" s="170">
        <f>J30/H30-1</f>
      </c>
      <c r="L30" s="171">
        <v>28036</v>
      </c>
      <c r="M30" s="172">
        <v>-0.007</v>
      </c>
      <c r="N30" s="20"/>
      <c r="O30" s="153"/>
      <c r="P30" t="s" s="176">
        <v>204</v>
      </c>
      <c r="Q30" t="s" s="177">
        <v>205</v>
      </c>
      <c r="R30" s="177"/>
      <c r="S30" s="177"/>
      <c r="T30" s="177"/>
      <c r="U30" s="198"/>
      <c r="V30" s="20">
        <f>R30/SUM($R$7:$R$54)</f>
      </c>
      <c r="W30" s="3">
        <f>V30*$R$3</f>
      </c>
      <c r="X30" s="3">
        <f>S30/SUM($S$7:$S$54)</f>
      </c>
      <c r="Y30" s="3">
        <f>X30*$S$3</f>
      </c>
      <c r="Z30" s="3">
        <f>T30/SUM($T$7:$T$54)</f>
      </c>
      <c r="AA30" s="3">
        <f>Z30*$T$3</f>
      </c>
      <c r="AB30" s="6">
        <f>U30/SUM($U$7:$U$54)</f>
      </c>
      <c r="AC30" s="3">
        <f>AB30*$U$3</f>
      </c>
    </row>
    <row r="31" ht="15" customHeight="1">
      <c r="A31" s="153"/>
      <c r="B31" t="s" s="166">
        <v>159</v>
      </c>
      <c r="C31" t="s" s="166">
        <v>160</v>
      </c>
      <c r="D31" s="197"/>
      <c r="E31" s="197"/>
      <c r="F31" s="197"/>
      <c r="G31" s="197"/>
      <c r="H31" s="197"/>
      <c r="I31" s="197"/>
      <c r="J31" t="s" s="166">
        <f>VLOOKUP(B31,$P$7:$AC$54,5,FALSE)</f>
      </c>
      <c r="K31" s="170">
        <f>J31/H31-1</f>
      </c>
      <c r="L31" s="171">
        <v>30245</v>
      </c>
      <c r="M31" s="172">
        <v>-0.008999999999999999</v>
      </c>
      <c r="N31" s="20"/>
      <c r="O31" s="153"/>
      <c r="P31" t="s" s="176">
        <v>229</v>
      </c>
      <c r="Q31" t="s" s="177">
        <v>230</v>
      </c>
      <c r="R31" s="177"/>
      <c r="S31" s="177"/>
      <c r="T31" s="177"/>
      <c r="U31" s="198"/>
      <c r="V31" s="20">
        <f>R31/SUM($R$7:$R$54)</f>
      </c>
      <c r="W31" s="3">
        <f>V31*$R$3</f>
      </c>
      <c r="X31" s="3">
        <f>S31/SUM($S$7:$S$54)</f>
      </c>
      <c r="Y31" s="3">
        <f>X31*$S$3</f>
      </c>
      <c r="Z31" s="3">
        <f>T31/SUM($T$7:$T$54)</f>
      </c>
      <c r="AA31" s="3">
        <f>Z31*$T$3</f>
      </c>
      <c r="AB31" s="6">
        <f>U31/SUM($U$7:$U$54)</f>
      </c>
      <c r="AC31" s="3">
        <f>AB31*$U$3</f>
      </c>
    </row>
    <row r="32" ht="28.2" customHeight="1">
      <c r="A32" s="153"/>
      <c r="B32" t="s" s="166">
        <v>161</v>
      </c>
      <c r="C32" t="s" s="166">
        <v>162</v>
      </c>
      <c r="D32" s="197"/>
      <c r="E32" s="197"/>
      <c r="F32" s="197"/>
      <c r="G32" s="197"/>
      <c r="H32" s="197"/>
      <c r="I32" s="197"/>
      <c r="J32" t="s" s="166">
        <f>VLOOKUP(B32,$P$7:$AC$54,5,FALSE)</f>
      </c>
      <c r="K32" s="170">
        <f>J32/H32-1</f>
      </c>
      <c r="L32" s="171">
        <v>25850</v>
      </c>
      <c r="M32" s="172">
        <v>-0.097</v>
      </c>
      <c r="N32" s="20"/>
      <c r="O32" s="153"/>
      <c r="P32" t="s" s="176">
        <v>231</v>
      </c>
      <c r="Q32" t="s" s="177">
        <v>232</v>
      </c>
      <c r="R32" s="177"/>
      <c r="S32" s="177"/>
      <c r="T32" s="177"/>
      <c r="U32" s="198"/>
      <c r="V32" s="20">
        <f>R32/SUM($R$7:$R$54)</f>
      </c>
      <c r="W32" s="3">
        <f>V32*$R$3</f>
      </c>
      <c r="X32" s="3">
        <f>S32/SUM($S$7:$S$54)</f>
      </c>
      <c r="Y32" s="3">
        <f>X32*$S$3</f>
      </c>
      <c r="Z32" s="3">
        <f>T32/SUM($T$7:$T$54)</f>
      </c>
      <c r="AA32" s="3">
        <f>Z32*$T$3</f>
      </c>
      <c r="AB32" s="6">
        <f>U32/SUM($U$7:$U$54)</f>
      </c>
      <c r="AC32" s="3">
        <f>AB32*$U$3</f>
      </c>
    </row>
    <row r="33" ht="42" customHeight="1">
      <c r="A33" s="153"/>
      <c r="B33" t="s" s="166">
        <v>202</v>
      </c>
      <c r="C33" t="s" s="166">
        <v>203</v>
      </c>
      <c r="D33" s="197"/>
      <c r="E33" s="197"/>
      <c r="F33" s="197"/>
      <c r="G33" s="197"/>
      <c r="H33" s="197"/>
      <c r="I33" s="197"/>
      <c r="J33" t="s" s="166">
        <f>VLOOKUP(B33,$P$7:$AC$54,5,FALSE)</f>
      </c>
      <c r="K33" s="170">
        <f>J33/H33-1</f>
      </c>
      <c r="L33" s="171">
        <v>20227</v>
      </c>
      <c r="M33" s="172">
        <v>0.004</v>
      </c>
      <c r="N33" s="20"/>
      <c r="O33" s="153"/>
      <c r="P33" t="s" s="176">
        <v>233</v>
      </c>
      <c r="Q33" t="s" s="177">
        <v>234</v>
      </c>
      <c r="R33" s="177"/>
      <c r="S33" s="177"/>
      <c r="T33" s="177"/>
      <c r="U33" s="198"/>
      <c r="V33" s="20">
        <f>R33/SUM($R$7:$R$54)</f>
      </c>
      <c r="W33" s="3">
        <f>V33*$R$3</f>
      </c>
      <c r="X33" s="3">
        <f>S33/SUM($S$7:$S$54)</f>
      </c>
      <c r="Y33" s="3">
        <f>X33*$S$3</f>
      </c>
      <c r="Z33" s="3">
        <f>T33/SUM($T$7:$T$54)</f>
      </c>
      <c r="AA33" s="3">
        <f>Z33*$T$3</f>
      </c>
      <c r="AB33" s="6">
        <f>U33/SUM($U$7:$U$54)</f>
      </c>
      <c r="AC33" s="3">
        <f>AB33*$U$3</f>
      </c>
    </row>
    <row r="34" ht="42" customHeight="1">
      <c r="A34" s="153"/>
      <c r="B34" t="s" s="166">
        <v>177</v>
      </c>
      <c r="C34" t="s" s="166">
        <v>178</v>
      </c>
      <c r="D34" s="197"/>
      <c r="E34" s="197"/>
      <c r="F34" s="197"/>
      <c r="G34" s="197"/>
      <c r="H34" s="197"/>
      <c r="I34" s="197"/>
      <c r="J34" t="s" s="166">
        <f>VLOOKUP(B34,$P$7:$AC$54,5,FALSE)</f>
      </c>
      <c r="K34" s="170">
        <f>J34/H34-1</f>
      </c>
      <c r="L34" s="171">
        <v>17683</v>
      </c>
      <c r="M34" s="172">
        <v>0.052</v>
      </c>
      <c r="N34" s="20"/>
      <c r="O34" s="153"/>
      <c r="P34" t="s" s="176">
        <v>235</v>
      </c>
      <c r="Q34" t="s" s="177">
        <v>236</v>
      </c>
      <c r="R34" s="177"/>
      <c r="S34" s="177"/>
      <c r="T34" s="177"/>
      <c r="U34" s="198"/>
      <c r="V34" s="20">
        <f>R34/SUM($R$7:$R$54)</f>
      </c>
      <c r="W34" s="3">
        <f>V34*$R$3</f>
      </c>
      <c r="X34" s="3">
        <f>S34/SUM($S$7:$S$54)</f>
      </c>
      <c r="Y34" s="3">
        <f>X34*$S$3</f>
      </c>
      <c r="Z34" s="3">
        <f>T34/SUM($T$7:$T$54)</f>
      </c>
      <c r="AA34" s="3">
        <f>Z34*$T$3</f>
      </c>
      <c r="AB34" s="6">
        <f>U34/SUM($U$7:$U$54)</f>
      </c>
      <c r="AC34" s="3">
        <f>AB34*$U$3</f>
      </c>
    </row>
    <row r="35" ht="28.2" customHeight="1">
      <c r="A35" s="153"/>
      <c r="B35" t="s" s="166">
        <v>165</v>
      </c>
      <c r="C35" t="s" s="166">
        <v>166</v>
      </c>
      <c r="D35" s="197"/>
      <c r="E35" s="197"/>
      <c r="F35" s="197"/>
      <c r="G35" s="197"/>
      <c r="H35" s="197"/>
      <c r="I35" s="197"/>
      <c r="J35" t="s" s="166">
        <f>VLOOKUP(B35,$P$7:$AC$54,5,FALSE)</f>
      </c>
      <c r="K35" s="170">
        <f>J35/H35-1</f>
      </c>
      <c r="L35" s="171">
        <v>12854</v>
      </c>
      <c r="M35" s="172">
        <v>-0.011</v>
      </c>
      <c r="N35" s="20"/>
      <c r="O35" s="153"/>
      <c r="P35" t="s" s="176">
        <v>237</v>
      </c>
      <c r="Q35" t="s" s="177">
        <v>238</v>
      </c>
      <c r="R35" s="177"/>
      <c r="S35" s="177"/>
      <c r="T35" s="177"/>
      <c r="U35" s="198"/>
      <c r="V35" s="20">
        <f>R35/SUM($R$7:$R$54)</f>
      </c>
      <c r="W35" s="3">
        <f>V35*$R$3</f>
      </c>
      <c r="X35" s="3">
        <f>S35/SUM($S$7:$S$54)</f>
      </c>
      <c r="Y35" s="3">
        <f>X35*$S$3</f>
      </c>
      <c r="Z35" s="3">
        <f>T35/SUM($T$7:$T$54)</f>
      </c>
      <c r="AA35" s="3">
        <f>Z35*$T$3</f>
      </c>
      <c r="AB35" s="6">
        <f>U35/SUM($U$7:$U$54)</f>
      </c>
      <c r="AC35" s="3">
        <f>AB35*$U$3</f>
      </c>
    </row>
    <row r="36" ht="28.2" customHeight="1">
      <c r="A36" s="153"/>
      <c r="B36" t="s" s="166">
        <v>179</v>
      </c>
      <c r="C36" t="s" s="166">
        <v>180</v>
      </c>
      <c r="D36" s="197"/>
      <c r="E36" s="197"/>
      <c r="F36" s="197"/>
      <c r="G36" s="197"/>
      <c r="H36" s="197"/>
      <c r="I36" s="197"/>
      <c r="J36" t="s" s="166">
        <f>VLOOKUP(B36,$P$7:$AC$54,5,FALSE)</f>
      </c>
      <c r="K36" s="170">
        <f>J36/H36-1</f>
      </c>
      <c r="L36" s="171">
        <v>10936</v>
      </c>
      <c r="M36" s="172">
        <v>0.06</v>
      </c>
      <c r="N36" s="20"/>
      <c r="O36" s="153"/>
      <c r="P36" t="s" s="176">
        <v>181</v>
      </c>
      <c r="Q36" t="s" s="177">
        <v>182</v>
      </c>
      <c r="R36" s="177"/>
      <c r="S36" s="177"/>
      <c r="T36" s="177"/>
      <c r="U36" s="198"/>
      <c r="V36" s="20">
        <f>R36/SUM($R$7:$R$54)</f>
      </c>
      <c r="W36" s="3">
        <f>V36*$R$3</f>
      </c>
      <c r="X36" s="3">
        <f>S36/SUM($S$7:$S$54)</f>
      </c>
      <c r="Y36" s="3">
        <f>X36*$S$3</f>
      </c>
      <c r="Z36" s="3">
        <f>T36/SUM($T$7:$T$54)</f>
      </c>
      <c r="AA36" s="3">
        <f>Z36*$T$3</f>
      </c>
      <c r="AB36" s="6">
        <f>U36/SUM($U$7:$U$54)</f>
      </c>
      <c r="AC36" s="3">
        <f>AB36*$U$3</f>
      </c>
    </row>
    <row r="37" ht="15" customHeight="1">
      <c r="A37" s="153"/>
      <c r="B37" t="s" s="166">
        <v>171</v>
      </c>
      <c r="C37" t="s" s="166">
        <v>172</v>
      </c>
      <c r="D37" s="197"/>
      <c r="E37" s="197"/>
      <c r="F37" s="197"/>
      <c r="G37" s="197"/>
      <c r="H37" s="197"/>
      <c r="I37" s="197"/>
      <c r="J37" t="s" s="166">
        <f>VLOOKUP(B37,$P$7:$AC$54,5,FALSE)</f>
      </c>
      <c r="K37" s="170">
        <f>J37/H37-1</f>
      </c>
      <c r="L37" s="171">
        <v>10733</v>
      </c>
      <c r="M37" s="172">
        <v>-0.094</v>
      </c>
      <c r="N37" s="20"/>
      <c r="O37" s="153"/>
      <c r="P37" t="s" s="176">
        <v>185</v>
      </c>
      <c r="Q37" t="s" s="177">
        <v>186</v>
      </c>
      <c r="R37" s="177"/>
      <c r="S37" s="177"/>
      <c r="T37" s="177"/>
      <c r="U37" s="198"/>
      <c r="V37" s="20">
        <f>R37/SUM($R$7:$R$54)</f>
      </c>
      <c r="W37" s="3">
        <f>V37*$R$3</f>
      </c>
      <c r="X37" s="3">
        <f>S37/SUM($S$7:$S$54)</f>
      </c>
      <c r="Y37" s="3">
        <f>X37*$S$3</f>
      </c>
      <c r="Z37" s="3">
        <f>T37/SUM($T$7:$T$54)</f>
      </c>
      <c r="AA37" s="3">
        <f>Z37*$T$3</f>
      </c>
      <c r="AB37" s="6">
        <f>U37/SUM($U$7:$U$54)</f>
      </c>
      <c r="AC37" s="3">
        <f>AB37*$U$3</f>
      </c>
    </row>
    <row r="38" ht="28.2" customHeight="1">
      <c r="A38" s="153"/>
      <c r="B38" t="s" s="166">
        <v>167</v>
      </c>
      <c r="C38" t="s" s="166">
        <v>168</v>
      </c>
      <c r="D38" s="197"/>
      <c r="E38" s="197"/>
      <c r="F38" s="197"/>
      <c r="G38" s="197"/>
      <c r="H38" s="197"/>
      <c r="I38" s="197"/>
      <c r="J38" t="s" s="166">
        <f>VLOOKUP(B38,$P$7:$AC$54,5,FALSE)</f>
      </c>
      <c r="K38" s="170">
        <f>J38/H38-1</f>
      </c>
      <c r="L38" s="171">
        <v>9385</v>
      </c>
      <c r="M38" s="172">
        <v>-0.012</v>
      </c>
      <c r="N38" s="20"/>
      <c r="O38" s="153"/>
      <c r="P38" t="s" s="176">
        <v>159</v>
      </c>
      <c r="Q38" t="s" s="177">
        <v>160</v>
      </c>
      <c r="R38" s="177"/>
      <c r="S38" s="177"/>
      <c r="T38" s="177"/>
      <c r="U38" s="198"/>
      <c r="V38" s="20">
        <f>R38/SUM($R$7:$R$54)</f>
      </c>
      <c r="W38" s="3">
        <f>V38*$R$3</f>
      </c>
      <c r="X38" s="3">
        <f>S38/SUM($S$7:$S$54)</f>
      </c>
      <c r="Y38" s="3">
        <f>X38*$S$3</f>
      </c>
      <c r="Z38" s="3">
        <f>T38/SUM($T$7:$T$54)</f>
      </c>
      <c r="AA38" s="3">
        <f>Z38*$T$3</f>
      </c>
      <c r="AB38" s="6">
        <f>U38/SUM($U$7:$U$54)</f>
      </c>
      <c r="AC38" s="3">
        <f>AB38*$U$3</f>
      </c>
    </row>
    <row r="39" ht="15" customHeight="1">
      <c r="A39" s="153"/>
      <c r="B39" t="s" s="166">
        <v>204</v>
      </c>
      <c r="C39" t="s" s="166">
        <v>205</v>
      </c>
      <c r="D39" s="197"/>
      <c r="E39" s="197"/>
      <c r="F39" s="197"/>
      <c r="G39" s="197"/>
      <c r="H39" s="197"/>
      <c r="I39" s="197"/>
      <c r="J39" t="s" s="166">
        <f>VLOOKUP(B39,$P$7:$AC$54,5,FALSE)</f>
      </c>
      <c r="K39" s="170">
        <f>J39/H39-1</f>
      </c>
      <c r="L39" s="171">
        <v>12116</v>
      </c>
      <c r="M39" s="172">
        <v>0.097</v>
      </c>
      <c r="N39" s="20"/>
      <c r="O39" s="153"/>
      <c r="P39" t="s" s="176">
        <v>202</v>
      </c>
      <c r="Q39" t="s" s="177">
        <v>203</v>
      </c>
      <c r="R39" s="177"/>
      <c r="S39" s="177"/>
      <c r="T39" s="177"/>
      <c r="U39" s="198"/>
      <c r="V39" s="20">
        <f>R39/SUM($R$7:$R$54)</f>
      </c>
      <c r="W39" s="3">
        <f>V39*$R$3</f>
      </c>
      <c r="X39" s="3">
        <f>S39/SUM($S$7:$S$54)</f>
      </c>
      <c r="Y39" s="3">
        <f>X39*$S$3</f>
      </c>
      <c r="Z39" s="3">
        <f>T39/SUM($T$7:$T$54)</f>
      </c>
      <c r="AA39" s="3">
        <f>Z39*$T$3</f>
      </c>
      <c r="AB39" s="6">
        <f>U39/SUM($U$7:$U$54)</f>
      </c>
      <c r="AC39" s="3">
        <f>AB39*$U$3</f>
      </c>
    </row>
    <row r="40" ht="28.2" customHeight="1">
      <c r="A40" s="153"/>
      <c r="B40" t="s" s="166">
        <v>175</v>
      </c>
      <c r="C40" t="s" s="166">
        <v>176</v>
      </c>
      <c r="D40" s="197"/>
      <c r="E40" s="197"/>
      <c r="F40" s="197"/>
      <c r="G40" s="197"/>
      <c r="H40" s="197"/>
      <c r="I40" s="197"/>
      <c r="J40" t="s" s="166">
        <f>VLOOKUP(B40,$P$7:$AC$54,5,FALSE)</f>
      </c>
      <c r="K40" s="170">
        <f>J40/H40-1</f>
      </c>
      <c r="L40" s="171">
        <v>6368</v>
      </c>
      <c r="M40" s="172">
        <v>0.047</v>
      </c>
      <c r="N40" s="20"/>
      <c r="O40" s="153"/>
      <c r="P40" t="s" s="176">
        <v>141</v>
      </c>
      <c r="Q40" t="s" s="177">
        <v>142</v>
      </c>
      <c r="R40" s="177"/>
      <c r="S40" s="177"/>
      <c r="T40" s="177"/>
      <c r="U40" s="198"/>
      <c r="V40" s="20">
        <f>R40/SUM($R$7:$R$54)</f>
      </c>
      <c r="W40" s="3">
        <f>V40*$R$3</f>
      </c>
      <c r="X40" s="3">
        <f>S40/SUM($S$7:$S$54)</f>
      </c>
      <c r="Y40" s="3">
        <f>X40*$S$3</f>
      </c>
      <c r="Z40" s="3">
        <f>T40/SUM($T$7:$T$54)</f>
      </c>
      <c r="AA40" s="3">
        <f>Z40*$T$3</f>
      </c>
      <c r="AB40" s="6">
        <f>U40/SUM($U$7:$U$54)</f>
      </c>
      <c r="AC40" s="3">
        <f>AB40*$U$3</f>
      </c>
    </row>
    <row r="41" ht="15" customHeight="1">
      <c r="A41" s="3"/>
      <c r="B41" s="33"/>
      <c r="C41" s="33"/>
      <c r="D41" s="33"/>
      <c r="E41" s="33"/>
      <c r="F41" s="33"/>
      <c r="G41" s="33"/>
      <c r="H41" s="33"/>
      <c r="I41" s="33"/>
      <c r="J41" s="33"/>
      <c r="K41" s="33"/>
      <c r="L41" s="179"/>
      <c r="M41" s="199"/>
      <c r="N41" s="3"/>
      <c r="O41" s="153"/>
      <c r="P41" t="s" s="176">
        <v>153</v>
      </c>
      <c r="Q41" t="s" s="177">
        <v>154</v>
      </c>
      <c r="R41" s="177"/>
      <c r="S41" s="177"/>
      <c r="T41" s="177"/>
      <c r="U41" s="198"/>
      <c r="V41" s="20">
        <f>R41/SUM($R$7:$R$54)</f>
      </c>
      <c r="W41" s="3">
        <f>V41*$R$3</f>
      </c>
      <c r="X41" s="3">
        <f>S41/SUM($S$7:$S$54)</f>
      </c>
      <c r="Y41" s="3">
        <f>X41*$S$3</f>
      </c>
      <c r="Z41" s="3">
        <f>T41/SUM($T$7:$T$54)</f>
      </c>
      <c r="AA41" s="3">
        <f>Z41*$T$3</f>
      </c>
      <c r="AB41" s="6">
        <f>U41/SUM($U$7:$U$54)</f>
      </c>
      <c r="AC41" s="3">
        <f>AB41*$U$3</f>
      </c>
    </row>
    <row r="42" ht="15" customHeight="1">
      <c r="A42" s="3"/>
      <c r="B42" s="3"/>
      <c r="C42" s="3"/>
      <c r="D42" s="3"/>
      <c r="E42" s="3"/>
      <c r="F42" s="3"/>
      <c r="G42" s="3"/>
      <c r="H42" s="3"/>
      <c r="I42" s="3"/>
      <c r="J42" s="3"/>
      <c r="K42" s="3"/>
      <c r="L42" s="3"/>
      <c r="M42" s="3"/>
      <c r="N42" s="3"/>
      <c r="O42" s="153"/>
      <c r="P42" t="s" s="176">
        <v>157</v>
      </c>
      <c r="Q42" t="s" s="177">
        <v>158</v>
      </c>
      <c r="R42" s="177"/>
      <c r="S42" s="177"/>
      <c r="T42" s="177"/>
      <c r="U42" s="198"/>
      <c r="V42" s="20">
        <f>R42/SUM($R$7:$R$54)</f>
      </c>
      <c r="W42" s="3">
        <f>V42*$R$3</f>
      </c>
      <c r="X42" s="3">
        <f>S42/SUM($S$7:$S$54)</f>
      </c>
      <c r="Y42" s="3">
        <f>X42*$S$3</f>
      </c>
      <c r="Z42" s="3">
        <f>T42/SUM($T$7:$T$54)</f>
      </c>
      <c r="AA42" s="3">
        <f>Z42*$T$3</f>
      </c>
      <c r="AB42" s="6">
        <f>U42/SUM($U$7:$U$54)</f>
      </c>
      <c r="AC42" s="3">
        <f>AB42*$U$3</f>
      </c>
    </row>
    <row r="43" ht="15" customHeight="1">
      <c r="A43" s="3"/>
      <c r="B43" s="3"/>
      <c r="C43" s="3"/>
      <c r="D43" s="3"/>
      <c r="E43" s="3"/>
      <c r="F43" s="3"/>
      <c r="G43" s="3"/>
      <c r="H43" s="3"/>
      <c r="I43" s="3"/>
      <c r="J43" s="3"/>
      <c r="K43" s="3"/>
      <c r="L43" s="3"/>
      <c r="M43" s="3"/>
      <c r="N43" s="3"/>
      <c r="O43" s="153"/>
      <c r="P43" t="s" s="176">
        <v>147</v>
      </c>
      <c r="Q43" t="s" s="177">
        <v>148</v>
      </c>
      <c r="R43" s="177"/>
      <c r="S43" s="177"/>
      <c r="T43" s="177"/>
      <c r="U43" s="198"/>
      <c r="V43" s="20">
        <f>R43/SUM($R$7:$R$54)</f>
      </c>
      <c r="W43" s="3">
        <f>V43*$R$3</f>
      </c>
      <c r="X43" s="3">
        <f>S43/SUM($S$7:$S$54)</f>
      </c>
      <c r="Y43" s="3">
        <f>X43*$S$3</f>
      </c>
      <c r="Z43" s="3">
        <f>T43/SUM($T$7:$T$54)</f>
      </c>
      <c r="AA43" s="3">
        <f>Z43*$T$3</f>
      </c>
      <c r="AB43" s="6">
        <f>U43/SUM($U$7:$U$54)</f>
      </c>
      <c r="AC43" s="3">
        <f>AB43*$U$3</f>
      </c>
    </row>
    <row r="44" ht="15" customHeight="1">
      <c r="A44" s="3"/>
      <c r="B44" s="3"/>
      <c r="C44" s="3"/>
      <c r="D44" s="3"/>
      <c r="E44" s="3"/>
      <c r="F44" s="3"/>
      <c r="G44" s="3"/>
      <c r="H44" s="3"/>
      <c r="I44" s="3"/>
      <c r="J44" s="3"/>
      <c r="K44" s="3"/>
      <c r="L44" s="3"/>
      <c r="M44" s="3"/>
      <c r="N44" s="3"/>
      <c r="O44" s="153"/>
      <c r="P44" t="s" s="176">
        <v>198</v>
      </c>
      <c r="Q44" t="s" s="177">
        <v>199</v>
      </c>
      <c r="R44" s="177"/>
      <c r="S44" s="177"/>
      <c r="T44" s="177"/>
      <c r="U44" s="198"/>
      <c r="V44" s="20">
        <f>R44/SUM($R$7:$R$54)</f>
      </c>
      <c r="W44" s="3">
        <f>V44*$R$3</f>
      </c>
      <c r="X44" s="3">
        <f>S44/SUM($S$7:$S$54)</f>
      </c>
      <c r="Y44" s="3">
        <f>X44*$S$3</f>
      </c>
      <c r="Z44" s="3">
        <f>T44/SUM($T$7:$T$54)</f>
      </c>
      <c r="AA44" s="3">
        <f>Z44*$T$3</f>
      </c>
      <c r="AB44" s="6">
        <f>U44/SUM($U$7:$U$54)</f>
      </c>
      <c r="AC44" s="3">
        <f>AB44*$U$3</f>
      </c>
    </row>
    <row r="45" ht="15" customHeight="1">
      <c r="A45" s="3"/>
      <c r="B45" s="3"/>
      <c r="C45" s="3"/>
      <c r="D45" s="3"/>
      <c r="E45" s="3"/>
      <c r="F45" s="3"/>
      <c r="G45" s="3"/>
      <c r="H45" s="3"/>
      <c r="I45" s="3"/>
      <c r="J45" s="3"/>
      <c r="K45" s="3"/>
      <c r="L45" s="3"/>
      <c r="M45" s="3"/>
      <c r="N45" s="3"/>
      <c r="O45" s="153"/>
      <c r="P45" t="s" s="176">
        <v>195</v>
      </c>
      <c r="Q45" t="s" s="177">
        <v>196</v>
      </c>
      <c r="R45" s="177"/>
      <c r="S45" s="177"/>
      <c r="T45" s="177"/>
      <c r="U45" s="198"/>
      <c r="V45" s="20">
        <f>R45/SUM($R$7:$R$54)</f>
      </c>
      <c r="W45" s="3">
        <f>V45*$R$3</f>
      </c>
      <c r="X45" s="3">
        <f>S45/SUM($S$7:$S$54)</f>
      </c>
      <c r="Y45" s="3">
        <f>X45*$S$3</f>
      </c>
      <c r="Z45" s="3">
        <f>T45/SUM($T$7:$T$54)</f>
      </c>
      <c r="AA45" s="3">
        <f>Z45*$T$3</f>
      </c>
      <c r="AB45" s="6">
        <f>U45/SUM($U$7:$U$54)</f>
      </c>
      <c r="AC45" s="3">
        <f>AB45*$U$3</f>
      </c>
    </row>
    <row r="46" ht="15" customHeight="1">
      <c r="A46" s="3"/>
      <c r="B46" s="3"/>
      <c r="C46" s="3"/>
      <c r="D46" s="3"/>
      <c r="E46" s="3"/>
      <c r="F46" s="3"/>
      <c r="G46" s="3"/>
      <c r="H46" s="3"/>
      <c r="I46" s="3"/>
      <c r="J46" s="3"/>
      <c r="K46" s="3"/>
      <c r="L46" s="3"/>
      <c r="M46" s="3"/>
      <c r="N46" s="3"/>
      <c r="O46" s="153"/>
      <c r="P46" t="s" s="176">
        <v>200</v>
      </c>
      <c r="Q46" t="s" s="177">
        <v>201</v>
      </c>
      <c r="R46" s="177"/>
      <c r="S46" s="177"/>
      <c r="T46" s="177"/>
      <c r="U46" s="198"/>
      <c r="V46" s="20">
        <f>R46/SUM($R$7:$R$54)</f>
      </c>
      <c r="W46" s="3">
        <f>V46*$R$3</f>
      </c>
      <c r="X46" s="3">
        <f>S46/SUM($S$7:$S$54)</f>
      </c>
      <c r="Y46" s="3">
        <f>X46*$S$3</f>
      </c>
      <c r="Z46" s="3">
        <f>T46/SUM($T$7:$T$54)</f>
      </c>
      <c r="AA46" s="3">
        <f>Z46*$T$3</f>
      </c>
      <c r="AB46" s="6">
        <f>U46/SUM($U$7:$U$54)</f>
      </c>
      <c r="AC46" s="3">
        <f>AB46*$U$3</f>
      </c>
    </row>
    <row r="47" ht="15" customHeight="1">
      <c r="A47" s="3"/>
      <c r="B47" s="3"/>
      <c r="C47" s="3"/>
      <c r="D47" s="3"/>
      <c r="E47" s="3"/>
      <c r="F47" s="3"/>
      <c r="G47" s="3"/>
      <c r="H47" s="3"/>
      <c r="I47" s="3"/>
      <c r="J47" s="3"/>
      <c r="K47" s="3"/>
      <c r="L47" s="3"/>
      <c r="M47" s="3"/>
      <c r="N47" s="3"/>
      <c r="O47" s="153"/>
      <c r="P47" t="s" s="176">
        <v>179</v>
      </c>
      <c r="Q47" t="s" s="177">
        <v>180</v>
      </c>
      <c r="R47" s="177"/>
      <c r="S47" s="177"/>
      <c r="T47" s="177"/>
      <c r="U47" s="198"/>
      <c r="V47" s="20">
        <f>R47/SUM($R$7:$R$54)</f>
      </c>
      <c r="W47" s="3">
        <f>V47*$R$3</f>
      </c>
      <c r="X47" s="3">
        <f>S47/SUM($S$7:$S$54)</f>
      </c>
      <c r="Y47" s="3">
        <f>X47*$S$3</f>
      </c>
      <c r="Z47" s="3">
        <f>T47/SUM($T$7:$T$54)</f>
      </c>
      <c r="AA47" s="3">
        <f>Z47*$T$3</f>
      </c>
      <c r="AB47" s="6">
        <f>U47/SUM($U$7:$U$54)</f>
      </c>
      <c r="AC47" s="3">
        <f>AB47*$U$3</f>
      </c>
    </row>
    <row r="48" ht="15" customHeight="1">
      <c r="A48" s="3"/>
      <c r="B48" s="3"/>
      <c r="C48" s="3"/>
      <c r="D48" s="3"/>
      <c r="E48" s="3"/>
      <c r="F48" s="3"/>
      <c r="G48" s="3"/>
      <c r="H48" s="3"/>
      <c r="I48" s="3"/>
      <c r="J48" s="3"/>
      <c r="K48" s="3"/>
      <c r="L48" s="3"/>
      <c r="M48" s="3"/>
      <c r="N48" s="3"/>
      <c r="O48" s="153"/>
      <c r="P48" t="s" s="176">
        <v>145</v>
      </c>
      <c r="Q48" t="s" s="177">
        <v>146</v>
      </c>
      <c r="R48" s="177"/>
      <c r="S48" s="177"/>
      <c r="T48" s="177"/>
      <c r="U48" s="198"/>
      <c r="V48" s="20">
        <f>R48/SUM($R$7:$R$54)</f>
      </c>
      <c r="W48" s="3">
        <f>V48*$R$3</f>
      </c>
      <c r="X48" s="3">
        <f>S48/SUM($S$7:$S$54)</f>
      </c>
      <c r="Y48" s="3">
        <f>X48*$S$3</f>
      </c>
      <c r="Z48" s="3">
        <f>T48/SUM($T$7:$T$54)</f>
      </c>
      <c r="AA48" s="3">
        <f>Z48*$T$3</f>
      </c>
      <c r="AB48" s="6">
        <f>U48/SUM($U$7:$U$54)</f>
      </c>
      <c r="AC48" s="3">
        <f>AB48*$U$3</f>
      </c>
    </row>
    <row r="49" ht="15" customHeight="1">
      <c r="A49" s="3"/>
      <c r="B49" s="3"/>
      <c r="C49" s="3"/>
      <c r="D49" s="3"/>
      <c r="E49" s="3"/>
      <c r="F49" s="3"/>
      <c r="G49" s="3"/>
      <c r="H49" s="3"/>
      <c r="I49" s="3"/>
      <c r="J49" s="3"/>
      <c r="K49" s="3"/>
      <c r="L49" s="3"/>
      <c r="M49" s="3"/>
      <c r="N49" s="3"/>
      <c r="O49" s="153"/>
      <c r="P49" t="s" s="176">
        <v>131</v>
      </c>
      <c r="Q49" t="s" s="177">
        <v>132</v>
      </c>
      <c r="R49" s="177"/>
      <c r="S49" s="177"/>
      <c r="T49" s="177"/>
      <c r="U49" s="198"/>
      <c r="V49" s="20">
        <f>R49/SUM($R$7:$R$54)</f>
      </c>
      <c r="W49" s="3">
        <f>V49*$R$3</f>
      </c>
      <c r="X49" s="3">
        <f>S49/SUM($S$7:$S$54)</f>
      </c>
      <c r="Y49" s="3">
        <f>X49*$S$3</f>
      </c>
      <c r="Z49" s="3">
        <f>T49/SUM($T$7:$T$54)</f>
      </c>
      <c r="AA49" s="3">
        <f>Z49*$T$3</f>
      </c>
      <c r="AB49" s="6">
        <f>U49/SUM($U$7:$U$54)</f>
      </c>
      <c r="AC49" s="3">
        <f>AB49*$U$3</f>
      </c>
    </row>
    <row r="50" ht="15" customHeight="1">
      <c r="A50" s="3"/>
      <c r="B50" s="3"/>
      <c r="C50" s="3"/>
      <c r="D50" s="3"/>
      <c r="E50" s="3"/>
      <c r="F50" s="3"/>
      <c r="G50" s="3"/>
      <c r="H50" s="3"/>
      <c r="I50" s="3"/>
      <c r="J50" s="3"/>
      <c r="K50" s="3"/>
      <c r="L50" s="3"/>
      <c r="M50" s="3"/>
      <c r="N50" s="3"/>
      <c r="O50" s="153"/>
      <c r="P50" t="s" s="176">
        <v>129</v>
      </c>
      <c r="Q50" t="s" s="177">
        <v>130</v>
      </c>
      <c r="R50" s="177"/>
      <c r="S50" s="177"/>
      <c r="T50" s="177"/>
      <c r="U50" s="198"/>
      <c r="V50" s="20">
        <f>R50/SUM($R$7:$R$54)</f>
      </c>
      <c r="W50" s="3">
        <f>V50*$R$3</f>
      </c>
      <c r="X50" s="3">
        <f>S50/SUM($S$7:$S$54)</f>
      </c>
      <c r="Y50" s="3">
        <f>X50*$S$3</f>
      </c>
      <c r="Z50" s="3">
        <f>T50/SUM($T$7:$T$54)</f>
      </c>
      <c r="AA50" s="3">
        <f>Z50*$T$3</f>
      </c>
      <c r="AB50" s="6">
        <f>U50/SUM($U$7:$U$54)</f>
      </c>
      <c r="AC50" s="3">
        <f>AB50*$U$3</f>
      </c>
    </row>
    <row r="51" ht="15" customHeight="1">
      <c r="A51" s="3"/>
      <c r="B51" s="3"/>
      <c r="C51" s="3"/>
      <c r="D51" s="3"/>
      <c r="E51" s="3"/>
      <c r="F51" s="3"/>
      <c r="G51" s="3"/>
      <c r="H51" s="3"/>
      <c r="I51" s="3"/>
      <c r="J51" s="3"/>
      <c r="K51" s="3"/>
      <c r="L51" s="3"/>
      <c r="M51" s="3"/>
      <c r="N51" s="3"/>
      <c r="O51" s="153"/>
      <c r="P51" t="s" s="176">
        <v>239</v>
      </c>
      <c r="Q51" t="s" s="177">
        <v>240</v>
      </c>
      <c r="R51" s="177"/>
      <c r="S51" s="177"/>
      <c r="T51" s="177"/>
      <c r="U51" s="198"/>
      <c r="V51" s="20">
        <f>R51/SUM($R$7:$R$54)</f>
      </c>
      <c r="W51" s="3">
        <f>V51*$R$3</f>
      </c>
      <c r="X51" s="3">
        <f>S51/SUM($S$7:$S$54)</f>
      </c>
      <c r="Y51" s="3">
        <f>X51*$S$3</f>
      </c>
      <c r="Z51" s="3">
        <f>T51/SUM($T$7:$T$54)</f>
      </c>
      <c r="AA51" s="3">
        <f>Z51*$T$3</f>
      </c>
      <c r="AB51" s="6">
        <f>U51/SUM($U$7:$U$54)</f>
      </c>
      <c r="AC51" s="3">
        <f>AB51*$U$3</f>
      </c>
    </row>
    <row r="52" ht="15" customHeight="1">
      <c r="A52" s="3"/>
      <c r="B52" s="3"/>
      <c r="C52" s="3"/>
      <c r="D52" s="3"/>
      <c r="E52" s="3"/>
      <c r="F52" s="3"/>
      <c r="G52" s="3"/>
      <c r="H52" s="3"/>
      <c r="I52" s="3"/>
      <c r="J52" s="3"/>
      <c r="K52" s="3"/>
      <c r="L52" s="3"/>
      <c r="M52" s="3"/>
      <c r="N52" s="3"/>
      <c r="O52" s="153"/>
      <c r="P52" t="s" s="176">
        <v>171</v>
      </c>
      <c r="Q52" t="s" s="177">
        <v>172</v>
      </c>
      <c r="R52" s="177"/>
      <c r="S52" s="177"/>
      <c r="T52" s="177"/>
      <c r="U52" s="198"/>
      <c r="V52" s="20">
        <f>R52/SUM($R$7:$R$54)</f>
      </c>
      <c r="W52" s="3">
        <f>V52*$R$3</f>
      </c>
      <c r="X52" s="3">
        <f>S52/SUM($S$7:$S$54)</f>
      </c>
      <c r="Y52" s="3">
        <f>X52*$S$3</f>
      </c>
      <c r="Z52" s="3">
        <f>T52/SUM($T$7:$T$54)</f>
      </c>
      <c r="AA52" s="3">
        <f>Z52*$T$3</f>
      </c>
      <c r="AB52" s="6">
        <f>U52/SUM($U$7:$U$54)</f>
      </c>
      <c r="AC52" s="3">
        <f>AB52*$U$3</f>
      </c>
    </row>
    <row r="53" ht="15" customHeight="1">
      <c r="A53" s="3"/>
      <c r="B53" s="3"/>
      <c r="C53" s="3"/>
      <c r="D53" s="3"/>
      <c r="E53" s="3"/>
      <c r="F53" s="3"/>
      <c r="G53" s="3"/>
      <c r="H53" s="3"/>
      <c r="I53" s="3"/>
      <c r="J53" s="3"/>
      <c r="K53" s="3"/>
      <c r="L53" s="3"/>
      <c r="M53" s="3"/>
      <c r="N53" s="3"/>
      <c r="O53" s="153"/>
      <c r="P53" t="s" s="176">
        <v>241</v>
      </c>
      <c r="Q53" t="s" s="177">
        <v>242</v>
      </c>
      <c r="R53" s="177"/>
      <c r="S53" s="177"/>
      <c r="T53" s="177"/>
      <c r="U53" s="198"/>
      <c r="V53" s="20">
        <f>R53/SUM($R$7:$R$54)</f>
      </c>
      <c r="W53" s="3">
        <f>V53*$R$3</f>
      </c>
      <c r="X53" s="3">
        <f>S53/SUM($S$7:$S$54)</f>
      </c>
      <c r="Y53" s="3">
        <f>X53*$S$3</f>
      </c>
      <c r="Z53" s="3">
        <f>T53/SUM($T$7:$T$54)</f>
      </c>
      <c r="AA53" s="3">
        <f>Z53*$T$3</f>
      </c>
      <c r="AB53" s="6">
        <f>U53/SUM($U$7:$U$54)</f>
      </c>
      <c r="AC53" s="3">
        <f>AB53*$U$3</f>
      </c>
    </row>
    <row r="54" ht="14.05" customHeight="1">
      <c r="A54" s="3"/>
      <c r="B54" s="3"/>
      <c r="C54" s="3"/>
      <c r="D54" s="3"/>
      <c r="E54" s="3"/>
      <c r="F54" s="3"/>
      <c r="G54" s="3"/>
      <c r="H54" s="3"/>
      <c r="I54" s="3"/>
      <c r="J54" s="3"/>
      <c r="K54" s="3"/>
      <c r="L54" s="3"/>
      <c r="M54" s="3"/>
      <c r="N54" s="3"/>
      <c r="O54" s="153"/>
      <c r="P54" s="176"/>
      <c r="Q54" s="177"/>
      <c r="R54" s="177"/>
      <c r="S54" s="177"/>
      <c r="T54" s="177"/>
      <c r="U54" s="200"/>
      <c r="V54" s="20">
        <f>R54/SUM($R$7:$R$54)</f>
      </c>
      <c r="W54" s="3">
        <f>V54*$R$3</f>
      </c>
      <c r="X54" s="3">
        <f>S54/SUM($S$7:$S$54)</f>
      </c>
      <c r="Y54" s="3">
        <f>X54*$S$3</f>
      </c>
      <c r="Z54" s="3">
        <f>T54/SUM($T$7:$T$54)</f>
      </c>
      <c r="AA54" s="3">
        <f>Z54*$T$3</f>
      </c>
      <c r="AB54" s="186">
        <f>U54/SUM($U$7:$U$54)</f>
      </c>
      <c r="AC54" s="185">
        <f>AB54*$U$3</f>
      </c>
    </row>
    <row r="55" ht="13.55" customHeight="1">
      <c r="A55" s="3"/>
      <c r="B55" s="3"/>
      <c r="C55" s="3"/>
      <c r="D55" s="3"/>
      <c r="E55" s="3"/>
      <c r="F55" s="3"/>
      <c r="G55" s="3"/>
      <c r="H55" s="3"/>
      <c r="I55" s="3"/>
      <c r="J55" s="3"/>
      <c r="K55" s="3"/>
      <c r="L55" s="3"/>
      <c r="M55" s="3"/>
      <c r="N55" s="3"/>
      <c r="O55" s="3"/>
      <c r="P55" s="187"/>
      <c r="Q55" s="187"/>
      <c r="R55" s="187"/>
      <c r="S55" s="187"/>
      <c r="T55" s="187"/>
      <c r="U55" s="201">
        <f>SUM(U7:U54)</f>
        <v>0</v>
      </c>
      <c r="V55" s="6">
        <f>SUM(V7:V54)</f>
      </c>
      <c r="W55" s="3"/>
      <c r="X55" s="6">
        <f>SUM(X7:X54)</f>
      </c>
      <c r="Y55" s="3"/>
      <c r="Z55" s="6">
        <f>SUM(Z7:Z54)</f>
      </c>
      <c r="AA55" s="3"/>
      <c r="AB55" s="189">
        <f>SUM(AB7:AB54)</f>
      </c>
      <c r="AC55" s="188"/>
    </row>
    <row r="56" ht="13.55" customHeight="1">
      <c r="A56" s="3"/>
      <c r="B56" s="3"/>
      <c r="C56" s="3"/>
      <c r="D56" s="3"/>
      <c r="E56" s="3"/>
      <c r="F56" s="3"/>
      <c r="G56" s="3"/>
      <c r="H56" s="3"/>
      <c r="I56" s="3"/>
      <c r="J56" s="3"/>
      <c r="K56" s="3"/>
      <c r="L56" s="3"/>
      <c r="M56" s="3"/>
      <c r="N56" s="3"/>
      <c r="O56" s="3"/>
      <c r="P56" s="3"/>
      <c r="Q56" s="3"/>
      <c r="R56" s="3"/>
      <c r="S56" s="3"/>
      <c r="T56" s="3"/>
      <c r="U56" s="67"/>
      <c r="V56" s="67"/>
      <c r="W56" s="67"/>
      <c r="X56" s="67"/>
      <c r="Y56" s="67"/>
      <c r="Z56" s="67"/>
      <c r="AA56" s="67"/>
      <c r="AB56" s="3"/>
      <c r="AC56" s="67"/>
    </row>
    <row r="57" ht="13.55" customHeight="1">
      <c r="A57" s="3"/>
      <c r="B57" s="3"/>
      <c r="C57" s="3"/>
      <c r="D57" s="3"/>
      <c r="E57" s="3"/>
      <c r="F57" s="3"/>
      <c r="G57" s="3"/>
      <c r="H57" s="3"/>
      <c r="I57" s="3"/>
      <c r="J57" s="3"/>
      <c r="K57" s="3"/>
      <c r="L57" s="3"/>
      <c r="M57" s="3"/>
      <c r="N57" s="3"/>
      <c r="O57" s="3"/>
      <c r="P57" s="3"/>
      <c r="Q57" s="3"/>
      <c r="R57" s="3"/>
      <c r="S57" s="3"/>
      <c r="T57" s="3"/>
      <c r="U57" s="67"/>
      <c r="V57" s="67"/>
      <c r="W57" s="67"/>
      <c r="X57" s="67"/>
      <c r="Y57" s="67"/>
      <c r="Z57" s="67"/>
      <c r="AA57" s="67"/>
      <c r="AB57" s="3"/>
      <c r="AC57" s="67"/>
    </row>
  </sheetData>
  <mergeCells count="9">
    <mergeCell ref="D5:E5"/>
    <mergeCell ref="V5:W5"/>
    <mergeCell ref="X5:Y5"/>
    <mergeCell ref="Z5:AA5"/>
    <mergeCell ref="AB5:AC5"/>
    <mergeCell ref="J5:K5"/>
    <mergeCell ref="F5:G5"/>
    <mergeCell ref="H5:I5"/>
    <mergeCell ref="L5:M5"/>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19.xml><?xml version="1.0" encoding="utf-8"?>
<worksheet xmlns:r="http://schemas.openxmlformats.org/officeDocument/2006/relationships" xmlns="http://schemas.openxmlformats.org/spreadsheetml/2006/main">
  <dimension ref="A1:BM68"/>
  <sheetViews>
    <sheetView workbookViewId="0" showGridLines="0" defaultGridColor="1"/>
  </sheetViews>
  <sheetFormatPr defaultColWidth="9.16667" defaultRowHeight="14.4" customHeight="1" outlineLevelRow="0" outlineLevelCol="0"/>
  <cols>
    <col min="1" max="1" width="18.3516" style="202" customWidth="1"/>
    <col min="2" max="11" width="10.6719" style="202" customWidth="1"/>
    <col min="12" max="12" width="2.35156" style="202" customWidth="1"/>
    <col min="13" max="14" width="18.6719" style="202" customWidth="1"/>
    <col min="15" max="15" width="10.3516" style="202" customWidth="1"/>
    <col min="16" max="16" width="10.5" style="202" customWidth="1"/>
    <col min="17" max="20" width="10.3516" style="202" customWidth="1"/>
    <col min="21" max="21" width="10.5" style="202" customWidth="1"/>
    <col min="22" max="25" width="10.3516" style="202" customWidth="1"/>
    <col min="26" max="26" width="10.5" style="202" customWidth="1"/>
    <col min="27" max="30" width="10.3516" style="202" customWidth="1"/>
    <col min="31" max="31" width="10.5" style="202" customWidth="1"/>
    <col min="32" max="35" width="10.3516" style="202" customWidth="1"/>
    <col min="36" max="36" width="10.5" style="202" customWidth="1"/>
    <col min="37" max="40" width="10.3516" style="202" customWidth="1"/>
    <col min="41" max="41" width="10.5" style="202" customWidth="1"/>
    <col min="42" max="44" width="10.3516" style="202" customWidth="1"/>
    <col min="45" max="45" width="10.5" style="202" customWidth="1"/>
    <col min="46" max="48" width="10.3516" style="202" customWidth="1"/>
    <col min="49" max="49" width="10.5" style="202" customWidth="1"/>
    <col min="50" max="52" width="10.3516" style="202" customWidth="1"/>
    <col min="53" max="53" width="10.5" style="202" customWidth="1"/>
    <col min="54" max="56" width="10.3516" style="202" customWidth="1"/>
    <col min="57" max="57" width="10.5" style="202" customWidth="1"/>
    <col min="58" max="58" width="10.3516" style="202" customWidth="1"/>
    <col min="59" max="65" width="9.17188" style="202" customWidth="1"/>
    <col min="66" max="16384" width="9.17188" style="202" customWidth="1"/>
  </cols>
  <sheetData>
    <row r="1" ht="18.6" customHeight="1">
      <c r="A1" t="s" s="203">
        <v>246</v>
      </c>
      <c r="B1" s="204"/>
      <c r="C1" s="51"/>
      <c r="D1" s="3"/>
      <c r="E1" s="51"/>
      <c r="F1" s="51"/>
      <c r="G1" s="51"/>
      <c r="H1" s="3"/>
      <c r="I1" s="51"/>
      <c r="J1" s="51"/>
      <c r="K1" s="51"/>
      <c r="L1" s="3"/>
      <c r="M1" s="3"/>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3"/>
      <c r="BH1" s="3"/>
      <c r="BI1" s="3"/>
      <c r="BJ1" s="3"/>
      <c r="BK1" s="3"/>
      <c r="BL1" s="3"/>
      <c r="BM1" s="3"/>
    </row>
    <row r="2" ht="15" customHeight="1">
      <c r="A2" s="205"/>
      <c r="B2" s="205"/>
      <c r="C2" s="206"/>
      <c r="D2" s="77"/>
      <c r="E2" s="206"/>
      <c r="F2" s="206"/>
      <c r="G2" s="206"/>
      <c r="H2" s="77"/>
      <c r="I2" s="206"/>
      <c r="J2" s="206"/>
      <c r="K2" s="206"/>
      <c r="L2" s="3"/>
      <c r="M2" s="207"/>
      <c r="N2" t="s" s="208">
        <v>247</v>
      </c>
      <c r="O2" s="209"/>
      <c r="P2" s="209"/>
      <c r="Q2" s="209"/>
      <c r="R2" s="209"/>
      <c r="S2" t="s" s="210">
        <v>248</v>
      </c>
      <c r="T2" s="209"/>
      <c r="U2" s="209"/>
      <c r="V2" s="209"/>
      <c r="W2" s="211"/>
      <c r="X2" t="s" s="208">
        <v>249</v>
      </c>
      <c r="Y2" s="209"/>
      <c r="Z2" s="209"/>
      <c r="AA2" s="209"/>
      <c r="AB2" s="211"/>
      <c r="AC2" t="s" s="208">
        <v>35</v>
      </c>
      <c r="AD2" s="209"/>
      <c r="AE2" s="209"/>
      <c r="AF2" s="209"/>
      <c r="AG2" s="211"/>
      <c r="AH2" t="s" s="208">
        <v>124</v>
      </c>
      <c r="AI2" s="209"/>
      <c r="AJ2" s="209"/>
      <c r="AK2" s="209"/>
      <c r="AL2" s="211"/>
      <c r="AM2" t="s" s="208">
        <v>247</v>
      </c>
      <c r="AN2" s="209"/>
      <c r="AO2" s="209"/>
      <c r="AP2" s="211"/>
      <c r="AQ2" t="s" s="208">
        <v>248</v>
      </c>
      <c r="AR2" s="209"/>
      <c r="AS2" s="209"/>
      <c r="AT2" s="211"/>
      <c r="AU2" t="s" s="208">
        <v>249</v>
      </c>
      <c r="AV2" s="209"/>
      <c r="AW2" s="209"/>
      <c r="AX2" s="211"/>
      <c r="AY2" t="s" s="208">
        <v>35</v>
      </c>
      <c r="AZ2" s="209"/>
      <c r="BA2" s="209"/>
      <c r="BB2" s="211"/>
      <c r="BC2" t="s" s="208">
        <v>124</v>
      </c>
      <c r="BD2" s="209"/>
      <c r="BE2" s="209"/>
      <c r="BF2" s="211"/>
      <c r="BG2" s="20"/>
      <c r="BH2" s="3"/>
      <c r="BI2" s="3"/>
      <c r="BJ2" s="3"/>
      <c r="BK2" s="3"/>
      <c r="BL2" s="3"/>
      <c r="BM2" s="3"/>
    </row>
    <row r="3" ht="15" customHeight="1">
      <c r="A3" s="212"/>
      <c r="B3" t="s" s="213">
        <v>29</v>
      </c>
      <c r="C3" s="214"/>
      <c r="D3" s="214"/>
      <c r="E3" s="214"/>
      <c r="F3" s="215"/>
      <c r="G3" t="s" s="213">
        <v>30</v>
      </c>
      <c r="H3" s="214"/>
      <c r="I3" s="214"/>
      <c r="J3" s="214"/>
      <c r="K3" s="215"/>
      <c r="L3" s="216"/>
      <c r="M3" s="212"/>
      <c r="N3" s="217"/>
      <c r="O3" t="s" s="218">
        <v>29</v>
      </c>
      <c r="P3" s="214"/>
      <c r="Q3" s="214"/>
      <c r="R3" s="215"/>
      <c r="S3" t="s" s="213">
        <v>29</v>
      </c>
      <c r="T3" s="214"/>
      <c r="U3" s="214"/>
      <c r="V3" s="214"/>
      <c r="W3" s="215"/>
      <c r="X3" t="s" s="213">
        <v>29</v>
      </c>
      <c r="Y3" s="214"/>
      <c r="Z3" s="214"/>
      <c r="AA3" s="214"/>
      <c r="AB3" s="215"/>
      <c r="AC3" t="s" s="213">
        <v>29</v>
      </c>
      <c r="AD3" s="214"/>
      <c r="AE3" s="214"/>
      <c r="AF3" s="214"/>
      <c r="AG3" s="215"/>
      <c r="AH3" t="s" s="213">
        <v>29</v>
      </c>
      <c r="AI3" s="214"/>
      <c r="AJ3" s="214"/>
      <c r="AK3" s="214"/>
      <c r="AL3" s="215"/>
      <c r="AM3" t="s" s="213">
        <v>30</v>
      </c>
      <c r="AN3" s="214"/>
      <c r="AO3" s="214"/>
      <c r="AP3" s="215"/>
      <c r="AQ3" t="s" s="213">
        <v>30</v>
      </c>
      <c r="AR3" s="214"/>
      <c r="AS3" s="214"/>
      <c r="AT3" s="215"/>
      <c r="AU3" t="s" s="213">
        <v>30</v>
      </c>
      <c r="AV3" s="214"/>
      <c r="AW3" s="214"/>
      <c r="AX3" s="215"/>
      <c r="AY3" t="s" s="213">
        <v>30</v>
      </c>
      <c r="AZ3" s="214"/>
      <c r="BA3" s="214"/>
      <c r="BB3" s="215"/>
      <c r="BC3" t="s" s="213">
        <v>30</v>
      </c>
      <c r="BD3" s="214"/>
      <c r="BE3" s="214"/>
      <c r="BF3" s="215"/>
      <c r="BG3" s="20"/>
      <c r="BH3" s="3"/>
      <c r="BI3" s="3"/>
      <c r="BJ3" s="3"/>
      <c r="BK3" s="3"/>
      <c r="BL3" s="3"/>
      <c r="BM3" s="3"/>
    </row>
    <row r="4" ht="15" customHeight="1">
      <c r="A4" t="s" s="219">
        <v>67</v>
      </c>
      <c r="B4" t="s" s="219">
        <v>27</v>
      </c>
      <c r="C4" t="s" s="219">
        <v>1</v>
      </c>
      <c r="D4" t="s" s="219">
        <v>2</v>
      </c>
      <c r="E4" t="s" s="219">
        <v>3</v>
      </c>
      <c r="F4" t="s" s="219">
        <v>4</v>
      </c>
      <c r="G4" t="s" s="219">
        <v>27</v>
      </c>
      <c r="H4" t="s" s="219">
        <v>1</v>
      </c>
      <c r="I4" t="s" s="219">
        <v>2</v>
      </c>
      <c r="J4" t="s" s="219">
        <v>3</v>
      </c>
      <c r="K4" t="s" s="219">
        <v>4</v>
      </c>
      <c r="L4" s="216"/>
      <c r="M4" t="s" s="219">
        <v>67</v>
      </c>
      <c r="N4" t="s" s="219">
        <v>27</v>
      </c>
      <c r="O4" t="s" s="167">
        <v>1</v>
      </c>
      <c r="P4" t="s" s="167">
        <v>2</v>
      </c>
      <c r="Q4" t="s" s="167">
        <v>3</v>
      </c>
      <c r="R4" t="s" s="167">
        <v>4</v>
      </c>
      <c r="S4" t="s" s="167">
        <v>27</v>
      </c>
      <c r="T4" t="s" s="167">
        <v>1</v>
      </c>
      <c r="U4" t="s" s="167">
        <v>2</v>
      </c>
      <c r="V4" t="s" s="167">
        <v>3</v>
      </c>
      <c r="W4" t="s" s="167">
        <v>4</v>
      </c>
      <c r="X4" t="s" s="167">
        <v>27</v>
      </c>
      <c r="Y4" t="s" s="167">
        <v>1</v>
      </c>
      <c r="Z4" t="s" s="167">
        <v>2</v>
      </c>
      <c r="AA4" t="s" s="167">
        <v>3</v>
      </c>
      <c r="AB4" t="s" s="167">
        <v>4</v>
      </c>
      <c r="AC4" t="s" s="167">
        <v>27</v>
      </c>
      <c r="AD4" t="s" s="167">
        <v>1</v>
      </c>
      <c r="AE4" t="s" s="167">
        <v>2</v>
      </c>
      <c r="AF4" t="s" s="167">
        <v>3</v>
      </c>
      <c r="AG4" t="s" s="167">
        <v>4</v>
      </c>
      <c r="AH4" t="s" s="167">
        <v>27</v>
      </c>
      <c r="AI4" t="s" s="167">
        <v>1</v>
      </c>
      <c r="AJ4" t="s" s="167">
        <v>2</v>
      </c>
      <c r="AK4" t="s" s="167">
        <v>3</v>
      </c>
      <c r="AL4" t="s" s="167">
        <v>4</v>
      </c>
      <c r="AM4" s="171"/>
      <c r="AN4" t="s" s="167">
        <v>2</v>
      </c>
      <c r="AO4" t="s" s="167">
        <v>3</v>
      </c>
      <c r="AP4" t="s" s="167">
        <v>4</v>
      </c>
      <c r="AQ4" s="171"/>
      <c r="AR4" t="s" s="167">
        <v>2</v>
      </c>
      <c r="AS4" t="s" s="167">
        <v>3</v>
      </c>
      <c r="AT4" t="s" s="167">
        <v>4</v>
      </c>
      <c r="AU4" s="171"/>
      <c r="AV4" t="s" s="167">
        <v>2</v>
      </c>
      <c r="AW4" t="s" s="167">
        <v>3</v>
      </c>
      <c r="AX4" t="s" s="167">
        <v>4</v>
      </c>
      <c r="AY4" s="171"/>
      <c r="AZ4" t="s" s="167">
        <v>2</v>
      </c>
      <c r="BA4" t="s" s="167">
        <v>3</v>
      </c>
      <c r="BB4" t="s" s="167">
        <v>4</v>
      </c>
      <c r="BC4" s="171"/>
      <c r="BD4" t="s" s="167">
        <v>2</v>
      </c>
      <c r="BE4" t="s" s="167">
        <v>3</v>
      </c>
      <c r="BF4" t="s" s="167">
        <v>4</v>
      </c>
      <c r="BG4" s="20"/>
      <c r="BH4" s="3"/>
      <c r="BI4" s="3"/>
      <c r="BJ4" s="3"/>
      <c r="BK4" s="3"/>
      <c r="BL4" s="3"/>
      <c r="BM4" s="3"/>
    </row>
    <row r="5" ht="15" customHeight="1">
      <c r="A5" t="s" s="166">
        <v>69</v>
      </c>
      <c r="B5" s="197"/>
      <c r="C5" s="171"/>
      <c r="D5" s="171"/>
      <c r="E5" s="171"/>
      <c r="F5" s="171"/>
      <c r="G5" s="171"/>
      <c r="H5" s="220"/>
      <c r="I5" s="220"/>
      <c r="J5" s="220"/>
      <c r="K5" s="220"/>
      <c r="L5" s="216"/>
      <c r="M5" t="s" s="166">
        <v>69</v>
      </c>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f>O5/N5-1</f>
      </c>
      <c r="AN5" s="171">
        <f>P5/O5-1</f>
      </c>
      <c r="AO5" s="171">
        <f>Q5/P5-1</f>
      </c>
      <c r="AP5" s="171">
        <f>R5/Q5-1</f>
      </c>
      <c r="AQ5" s="171">
        <f>T5/S5-1</f>
      </c>
      <c r="AR5" s="171">
        <f>U5/T5-1</f>
      </c>
      <c r="AS5" s="171">
        <f>V5/U5-1</f>
      </c>
      <c r="AT5" s="171">
        <f>W5/V5-1</f>
      </c>
      <c r="AU5" s="171">
        <f>Y5/X5-1</f>
      </c>
      <c r="AV5" s="171">
        <f>Z5/Y5-1</f>
      </c>
      <c r="AW5" s="171">
        <f>AA5/Z5-1</f>
      </c>
      <c r="AX5" s="171">
        <f>AB5/AA5-1</f>
      </c>
      <c r="AY5" s="171">
        <f>AD5/AC5-1</f>
      </c>
      <c r="AZ5" s="171">
        <f>AE5/AD5-1</f>
      </c>
      <c r="BA5" s="171">
        <f>AF5/AE5-1</f>
      </c>
      <c r="BB5" s="171">
        <f>AG5/AF5-1</f>
      </c>
      <c r="BC5" s="171">
        <f>AI5/AH5-1</f>
      </c>
      <c r="BD5" s="171">
        <f>AJ5/AI5-1</f>
      </c>
      <c r="BE5" s="171">
        <f>AK5/AJ5-1</f>
      </c>
      <c r="BF5" s="171">
        <f>AL5/AK5-1</f>
      </c>
      <c r="BG5" s="20"/>
      <c r="BH5" s="3"/>
      <c r="BI5" s="3"/>
      <c r="BJ5" s="3"/>
      <c r="BK5" s="3"/>
      <c r="BL5" s="3"/>
      <c r="BM5" s="3"/>
    </row>
    <row r="6" ht="15" customHeight="1">
      <c r="A6" t="s" s="166">
        <v>70</v>
      </c>
      <c r="B6" s="197"/>
      <c r="C6" s="171"/>
      <c r="D6" s="171"/>
      <c r="E6" s="171"/>
      <c r="F6" s="171"/>
      <c r="G6" s="171"/>
      <c r="H6" s="220"/>
      <c r="I6" s="220"/>
      <c r="J6" s="220"/>
      <c r="K6" s="220"/>
      <c r="L6" s="216"/>
      <c r="M6" t="s" s="166">
        <v>70</v>
      </c>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f>O6/N6-1</f>
      </c>
      <c r="AN6" s="171">
        <f>P6/O6-1</f>
      </c>
      <c r="AO6" s="171">
        <f>Q6/P6-1</f>
      </c>
      <c r="AP6" s="171">
        <f>R6/Q6-1</f>
      </c>
      <c r="AQ6" s="171">
        <f>T6/S6-1</f>
      </c>
      <c r="AR6" s="171">
        <f>U6/T6-1</f>
      </c>
      <c r="AS6" s="171">
        <f>V6/U6-1</f>
      </c>
      <c r="AT6" s="171">
        <f>W6/V6-1</f>
      </c>
      <c r="AU6" s="171">
        <f>Y6/X6-1</f>
      </c>
      <c r="AV6" s="171">
        <f>Z6/Y6-1</f>
      </c>
      <c r="AW6" s="171">
        <f>AA6/Z6-1</f>
      </c>
      <c r="AX6" s="171">
        <f>AB6/AA6-1</f>
      </c>
      <c r="AY6" s="171">
        <f>AD6/AC6-1</f>
      </c>
      <c r="AZ6" s="171">
        <f>AE6/AD6-1</f>
      </c>
      <c r="BA6" s="171">
        <f>AF6/AE6-1</f>
      </c>
      <c r="BB6" s="171">
        <f>AG6/AF6-1</f>
      </c>
      <c r="BC6" s="171">
        <f>AI6/AH6-1</f>
      </c>
      <c r="BD6" s="171">
        <f>AJ6/AI6-1</f>
      </c>
      <c r="BE6" s="171">
        <f>AK6/AJ6-1</f>
      </c>
      <c r="BF6" s="171">
        <f>AL6/AK6-1</f>
      </c>
      <c r="BG6" s="20"/>
      <c r="BH6" s="3"/>
      <c r="BI6" s="3"/>
      <c r="BJ6" s="3"/>
      <c r="BK6" s="3"/>
      <c r="BL6" s="3"/>
      <c r="BM6" s="3"/>
    </row>
    <row r="7" ht="15" customHeight="1">
      <c r="A7" t="s" s="166">
        <v>71</v>
      </c>
      <c r="B7" s="197"/>
      <c r="C7" s="171"/>
      <c r="D7" s="171"/>
      <c r="E7" s="171"/>
      <c r="F7" s="171"/>
      <c r="G7" s="171"/>
      <c r="H7" s="220"/>
      <c r="I7" s="220"/>
      <c r="J7" s="220"/>
      <c r="K7" s="220"/>
      <c r="L7" s="216"/>
      <c r="M7" t="s" s="166">
        <v>71</v>
      </c>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f>O7/N7-1</f>
      </c>
      <c r="AN7" s="171">
        <f>P7/O7-1</f>
      </c>
      <c r="AO7" s="171">
        <f>Q7/P7-1</f>
      </c>
      <c r="AP7" s="171">
        <f>R7/Q7-1</f>
      </c>
      <c r="AQ7" s="171">
        <f>T7/S7-1</f>
      </c>
      <c r="AR7" s="171">
        <f>U7/T7-1</f>
      </c>
      <c r="AS7" s="171">
        <f>V7/U7-1</f>
      </c>
      <c r="AT7" s="171">
        <f>W7/V7-1</f>
      </c>
      <c r="AU7" s="171">
        <f>Y7/X7-1</f>
      </c>
      <c r="AV7" s="171">
        <f>Z7/Y7-1</f>
      </c>
      <c r="AW7" s="171">
        <f>AA7/Z7-1</f>
      </c>
      <c r="AX7" s="171">
        <f>AB7/AA7-1</f>
      </c>
      <c r="AY7" s="171">
        <f>AD7/AC7-1</f>
      </c>
      <c r="AZ7" s="171">
        <f>AE7/AD7-1</f>
      </c>
      <c r="BA7" s="171">
        <f>AF7/AE7-1</f>
      </c>
      <c r="BB7" s="171">
        <f>AG7/AF7-1</f>
      </c>
      <c r="BC7" s="171">
        <f>AI7/AH7-1</f>
      </c>
      <c r="BD7" s="171">
        <f>AJ7/AI7-1</f>
      </c>
      <c r="BE7" s="171">
        <f>AK7/AJ7-1</f>
      </c>
      <c r="BF7" s="171">
        <f>AL7/AK7-1</f>
      </c>
      <c r="BG7" s="20"/>
      <c r="BH7" s="3"/>
      <c r="BI7" s="3"/>
      <c r="BJ7" s="3"/>
      <c r="BK7" s="3"/>
      <c r="BL7" s="3"/>
      <c r="BM7" s="3"/>
    </row>
    <row r="8" ht="15" customHeight="1">
      <c r="A8" t="s" s="166">
        <v>72</v>
      </c>
      <c r="B8" s="197"/>
      <c r="C8" s="171"/>
      <c r="D8" s="171"/>
      <c r="E8" s="171"/>
      <c r="F8" s="171"/>
      <c r="G8" s="171"/>
      <c r="H8" s="220"/>
      <c r="I8" s="220"/>
      <c r="J8" s="220"/>
      <c r="K8" s="220"/>
      <c r="L8" s="216"/>
      <c r="M8" t="s" s="166">
        <v>72</v>
      </c>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f>O8/N8-1</f>
      </c>
      <c r="AN8" s="171">
        <f>P8/O8-1</f>
      </c>
      <c r="AO8" s="171">
        <f>Q8/P8-1</f>
      </c>
      <c r="AP8" s="171">
        <f>R8/Q8-1</f>
      </c>
      <c r="AQ8" s="171">
        <f>T8/S8-1</f>
      </c>
      <c r="AR8" s="171">
        <f>U8/T8-1</f>
      </c>
      <c r="AS8" s="171">
        <f>V8/U8-1</f>
      </c>
      <c r="AT8" s="171">
        <f>W8/V8-1</f>
      </c>
      <c r="AU8" s="171">
        <f>Y8/X8-1</f>
      </c>
      <c r="AV8" s="171">
        <f>Z8/Y8-1</f>
      </c>
      <c r="AW8" s="171">
        <f>AA8/Z8-1</f>
      </c>
      <c r="AX8" s="171">
        <f>AB8/AA8-1</f>
      </c>
      <c r="AY8" s="171">
        <f>AD8/AC8-1</f>
      </c>
      <c r="AZ8" s="171">
        <f>AE8/AD8-1</f>
      </c>
      <c r="BA8" s="171">
        <f>AF8/AE8-1</f>
      </c>
      <c r="BB8" s="171">
        <f>AG8/AF8-1</f>
      </c>
      <c r="BC8" s="171">
        <f>AI8/AH8-1</f>
      </c>
      <c r="BD8" s="171">
        <f>AJ8/AI8-1</f>
      </c>
      <c r="BE8" s="171">
        <f>AK8/AJ8-1</f>
      </c>
      <c r="BF8" s="171">
        <f>AL8/AK8-1</f>
      </c>
      <c r="BG8" s="20"/>
      <c r="BH8" s="3"/>
      <c r="BI8" s="3"/>
      <c r="BJ8" s="3"/>
      <c r="BK8" s="3"/>
      <c r="BL8" s="3"/>
      <c r="BM8" s="3"/>
    </row>
    <row r="9" ht="15" customHeight="1">
      <c r="A9" t="s" s="166">
        <v>73</v>
      </c>
      <c r="B9" s="197"/>
      <c r="C9" s="171"/>
      <c r="D9" s="171"/>
      <c r="E9" s="171"/>
      <c r="F9" s="171"/>
      <c r="G9" s="171"/>
      <c r="H9" s="220"/>
      <c r="I9" s="220"/>
      <c r="J9" s="220"/>
      <c r="K9" s="220"/>
      <c r="L9" s="216"/>
      <c r="M9" t="s" s="166">
        <v>73</v>
      </c>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f>O9/N9-1</f>
      </c>
      <c r="AN9" s="171">
        <f>P9/O9-1</f>
      </c>
      <c r="AO9" s="171">
        <f>Q9/P9-1</f>
      </c>
      <c r="AP9" s="171">
        <f>R9/Q9-1</f>
      </c>
      <c r="AQ9" s="171">
        <f>T9/S9-1</f>
      </c>
      <c r="AR9" s="171">
        <f>U9/T9-1</f>
      </c>
      <c r="AS9" s="171">
        <f>V9/U9-1</f>
      </c>
      <c r="AT9" s="171">
        <f>W9/V9-1</f>
      </c>
      <c r="AU9" s="171">
        <f>Y9/X9-1</f>
      </c>
      <c r="AV9" s="171">
        <f>Z9/Y9-1</f>
      </c>
      <c r="AW9" s="171">
        <f>AA9/Z9-1</f>
      </c>
      <c r="AX9" s="171">
        <f>AB9/AA9-1</f>
      </c>
      <c r="AY9" s="171">
        <f>AD9/AC9-1</f>
      </c>
      <c r="AZ9" s="171">
        <f>AE9/AD9-1</f>
      </c>
      <c r="BA9" s="171">
        <f>AF9/AE9-1</f>
      </c>
      <c r="BB9" s="171">
        <f>AG9/AF9-1</f>
      </c>
      <c r="BC9" s="171">
        <f>AI9/AH9-1</f>
      </c>
      <c r="BD9" s="171">
        <f>AJ9/AI9-1</f>
      </c>
      <c r="BE9" s="171">
        <f>AK9/AJ9-1</f>
      </c>
      <c r="BF9" s="171">
        <f>AL9/AK9-1</f>
      </c>
      <c r="BG9" s="20"/>
      <c r="BH9" s="3"/>
      <c r="BI9" s="3"/>
      <c r="BJ9" s="3"/>
      <c r="BK9" s="3"/>
      <c r="BL9" s="3"/>
      <c r="BM9" s="3"/>
    </row>
    <row r="10" ht="15" customHeight="1">
      <c r="A10" t="s" s="166">
        <v>74</v>
      </c>
      <c r="B10" s="197"/>
      <c r="C10" s="171"/>
      <c r="D10" s="171"/>
      <c r="E10" s="171"/>
      <c r="F10" s="171"/>
      <c r="G10" s="171"/>
      <c r="H10" s="220"/>
      <c r="I10" s="220"/>
      <c r="J10" s="220"/>
      <c r="K10" s="220"/>
      <c r="L10" s="216"/>
      <c r="M10" t="s" s="166">
        <v>74</v>
      </c>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f>O10/N10-1</f>
      </c>
      <c r="AN10" s="171">
        <f>P10/O10-1</f>
      </c>
      <c r="AO10" s="171">
        <f>Q10/P10-1</f>
      </c>
      <c r="AP10" s="171">
        <f>R10/Q10-1</f>
      </c>
      <c r="AQ10" s="171">
        <f>T10/S10-1</f>
      </c>
      <c r="AR10" s="171">
        <f>U10/T10-1</f>
      </c>
      <c r="AS10" s="171">
        <f>V10/U10-1</f>
      </c>
      <c r="AT10" s="171">
        <f>W10/V10-1</f>
      </c>
      <c r="AU10" s="171">
        <f>Y10/X10-1</f>
      </c>
      <c r="AV10" s="171">
        <f>Z10/Y10-1</f>
      </c>
      <c r="AW10" s="171">
        <f>AA10/Z10-1</f>
      </c>
      <c r="AX10" s="171">
        <f>AB10/AA10-1</f>
      </c>
      <c r="AY10" s="171">
        <f>AD10/AC10-1</f>
      </c>
      <c r="AZ10" s="171">
        <f>AE10/AD10-1</f>
      </c>
      <c r="BA10" s="171">
        <f>AF10/AE10-1</f>
      </c>
      <c r="BB10" s="171">
        <f>AG10/AF10-1</f>
      </c>
      <c r="BC10" s="171">
        <f>AI10/AH10-1</f>
      </c>
      <c r="BD10" s="171">
        <f>AJ10/AI10-1</f>
      </c>
      <c r="BE10" s="171">
        <f>AK10/AJ10-1</f>
      </c>
      <c r="BF10" s="171">
        <f>AL10/AK10-1</f>
      </c>
      <c r="BG10" s="20"/>
      <c r="BH10" s="3"/>
      <c r="BI10" s="3"/>
      <c r="BJ10" s="3"/>
      <c r="BK10" s="3"/>
      <c r="BL10" s="3"/>
      <c r="BM10" s="3"/>
    </row>
    <row r="11" ht="15" customHeight="1">
      <c r="A11" t="s" s="166">
        <v>75</v>
      </c>
      <c r="B11" s="197"/>
      <c r="C11" s="171"/>
      <c r="D11" s="171"/>
      <c r="E11" s="171"/>
      <c r="F11" s="171"/>
      <c r="G11" s="171"/>
      <c r="H11" s="220"/>
      <c r="I11" s="220"/>
      <c r="J11" s="220"/>
      <c r="K11" s="220"/>
      <c r="L11" s="216"/>
      <c r="M11" t="s" s="166">
        <v>75</v>
      </c>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f>O11/N11-1</f>
      </c>
      <c r="AN11" s="171">
        <f>P11/O11-1</f>
      </c>
      <c r="AO11" s="171">
        <f>Q11/P11-1</f>
      </c>
      <c r="AP11" s="171">
        <f>R11/Q11-1</f>
      </c>
      <c r="AQ11" s="171">
        <f>T11/S11-1</f>
      </c>
      <c r="AR11" s="171">
        <f>U11/T11-1</f>
      </c>
      <c r="AS11" s="171">
        <f>V11/U11-1</f>
      </c>
      <c r="AT11" s="171">
        <f>W11/V11-1</f>
      </c>
      <c r="AU11" s="171">
        <f>Y11/X11-1</f>
      </c>
      <c r="AV11" s="171">
        <f>Z11/Y11-1</f>
      </c>
      <c r="AW11" s="171">
        <f>AA11/Z11-1</f>
      </c>
      <c r="AX11" s="171">
        <f>AB11/AA11-1</f>
      </c>
      <c r="AY11" s="171">
        <f>AD11/AC11-1</f>
      </c>
      <c r="AZ11" s="171">
        <f>AE11/AD11-1</f>
      </c>
      <c r="BA11" s="171">
        <f>AF11/AE11-1</f>
      </c>
      <c r="BB11" s="171">
        <f>AG11/AF11-1</f>
      </c>
      <c r="BC11" s="171">
        <f>AI11/AH11-1</f>
      </c>
      <c r="BD11" s="171">
        <f>AJ11/AI11-1</f>
      </c>
      <c r="BE11" s="171">
        <f>AK11/AJ11-1</f>
      </c>
      <c r="BF11" s="171">
        <f>AL11/AK11-1</f>
      </c>
      <c r="BG11" s="20"/>
      <c r="BH11" s="3"/>
      <c r="BI11" s="3"/>
      <c r="BJ11" s="3"/>
      <c r="BK11" s="3"/>
      <c r="BL11" s="3"/>
      <c r="BM11" s="3"/>
    </row>
    <row r="12" ht="15" customHeight="1">
      <c r="A12" t="s" s="166">
        <v>76</v>
      </c>
      <c r="B12" s="197"/>
      <c r="C12" s="171"/>
      <c r="D12" s="171"/>
      <c r="E12" s="171"/>
      <c r="F12" s="171"/>
      <c r="G12" s="171"/>
      <c r="H12" s="220"/>
      <c r="I12" s="220"/>
      <c r="J12" s="220"/>
      <c r="K12" s="220"/>
      <c r="L12" s="221"/>
      <c r="M12" t="s" s="166">
        <v>76</v>
      </c>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f>O12/N12-1</f>
      </c>
      <c r="AN12" s="171">
        <f>P12/O12-1</f>
      </c>
      <c r="AO12" s="171">
        <f>Q12/P12-1</f>
      </c>
      <c r="AP12" s="171">
        <f>R12/Q12-1</f>
      </c>
      <c r="AQ12" s="171">
        <f>T12/S12-1</f>
      </c>
      <c r="AR12" s="171">
        <f>U12/T12-1</f>
      </c>
      <c r="AS12" s="171">
        <f>V12/U12-1</f>
      </c>
      <c r="AT12" s="171">
        <f>W12/V12-1</f>
      </c>
      <c r="AU12" s="171">
        <f>Y12/X12-1</f>
      </c>
      <c r="AV12" s="171">
        <f>Z12/Y12-1</f>
      </c>
      <c r="AW12" s="171">
        <f>AA12/Z12-1</f>
      </c>
      <c r="AX12" s="171">
        <f>AB12/AA12-1</f>
      </c>
      <c r="AY12" s="171">
        <f>AD12/AC12-1</f>
      </c>
      <c r="AZ12" s="171">
        <f>AE12/AD12-1</f>
      </c>
      <c r="BA12" s="171">
        <f>AF12/AE12-1</f>
      </c>
      <c r="BB12" s="171">
        <f>AG12/AF12-1</f>
      </c>
      <c r="BC12" s="171">
        <f>AI12/AH12-1</f>
      </c>
      <c r="BD12" s="171">
        <f>AJ12/AI12-1</f>
      </c>
      <c r="BE12" s="171">
        <f>AK12/AJ12-1</f>
      </c>
      <c r="BF12" s="171">
        <f>AL12/AK12-1</f>
      </c>
      <c r="BG12" s="20"/>
      <c r="BH12" s="3"/>
      <c r="BI12" s="3"/>
      <c r="BJ12" s="3"/>
      <c r="BK12" s="3"/>
      <c r="BL12" s="3"/>
      <c r="BM12" s="3"/>
    </row>
    <row r="13" ht="15" customHeight="1">
      <c r="A13" t="s" s="222">
        <v>77</v>
      </c>
      <c r="B13" s="223"/>
      <c r="C13" s="224"/>
      <c r="D13" s="224"/>
      <c r="E13" s="224"/>
      <c r="F13" s="224"/>
      <c r="G13" s="224"/>
      <c r="H13" s="225"/>
      <c r="I13" s="225"/>
      <c r="J13" s="225"/>
      <c r="K13" s="225"/>
      <c r="L13" s="226"/>
      <c r="M13" t="s" s="222">
        <v>77</v>
      </c>
      <c r="N13" s="171"/>
      <c r="O13" s="224"/>
      <c r="P13" s="224"/>
      <c r="Q13" s="224"/>
      <c r="R13" s="224"/>
      <c r="S13" s="171"/>
      <c r="T13" s="224"/>
      <c r="U13" s="224"/>
      <c r="V13" s="224"/>
      <c r="W13" s="224"/>
      <c r="X13" s="171"/>
      <c r="Y13" s="224"/>
      <c r="Z13" s="224"/>
      <c r="AA13" s="224"/>
      <c r="AB13" s="224"/>
      <c r="AC13" s="171"/>
      <c r="AD13" s="171"/>
      <c r="AE13" s="171"/>
      <c r="AF13" s="171"/>
      <c r="AG13" s="171"/>
      <c r="AH13" s="171"/>
      <c r="AI13" s="224"/>
      <c r="AJ13" s="224"/>
      <c r="AK13" s="224"/>
      <c r="AL13" s="224"/>
      <c r="AM13" s="171">
        <f>O13/N13-1</f>
      </c>
      <c r="AN13" s="224">
        <f>P13/O13-1</f>
      </c>
      <c r="AO13" s="224">
        <f>Q13/P13-1</f>
      </c>
      <c r="AP13" s="224">
        <f>R13/Q13-1</f>
      </c>
      <c r="AQ13" s="171">
        <f>T13/S13-1</f>
      </c>
      <c r="AR13" s="224">
        <f>U13/T13-1</f>
      </c>
      <c r="AS13" s="224">
        <f>V13/U13-1</f>
      </c>
      <c r="AT13" s="224">
        <f>W13/V13-1</f>
      </c>
      <c r="AU13" s="171">
        <f>Y13/X13-1</f>
      </c>
      <c r="AV13" s="224">
        <f>Z13/Y13-1</f>
      </c>
      <c r="AW13" s="224">
        <f>AA13/Z13-1</f>
      </c>
      <c r="AX13" s="224">
        <f>AB13/AA13-1</f>
      </c>
      <c r="AY13" s="171">
        <f>AD13/AC13-1</f>
      </c>
      <c r="AZ13" s="171">
        <f>AE13/AD13-1</f>
      </c>
      <c r="BA13" s="171">
        <f>AF13/AE13-1</f>
      </c>
      <c r="BB13" s="171">
        <f>AG13/AF13-1</f>
      </c>
      <c r="BC13" s="224">
        <f>AI13/AH13-1</f>
      </c>
      <c r="BD13" s="224">
        <f>AJ13/AI13-1</f>
      </c>
      <c r="BE13" s="224">
        <f>AK13/AJ13-1</f>
      </c>
      <c r="BF13" s="224">
        <f>AL13/AK13-1</f>
      </c>
      <c r="BG13" s="20"/>
      <c r="BH13" s="3"/>
      <c r="BI13" s="3"/>
      <c r="BJ13" s="3"/>
      <c r="BK13" s="3"/>
      <c r="BL13" s="3"/>
      <c r="BM13" s="3"/>
    </row>
    <row r="14" ht="15" customHeight="1">
      <c r="A14" t="s" s="166">
        <v>78</v>
      </c>
      <c r="B14" s="197"/>
      <c r="C14" s="171"/>
      <c r="D14" s="171"/>
      <c r="E14" s="171"/>
      <c r="F14" s="171"/>
      <c r="G14" s="171"/>
      <c r="H14" s="220"/>
      <c r="I14" s="220"/>
      <c r="J14" s="220"/>
      <c r="K14" s="220"/>
      <c r="L14" s="227"/>
      <c r="M14" t="s" s="166">
        <v>78</v>
      </c>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f>O14/N14-1</f>
      </c>
      <c r="AN14" s="171">
        <f>P14/O14-1</f>
      </c>
      <c r="AO14" s="171">
        <f>Q14/P14-1</f>
      </c>
      <c r="AP14" s="171">
        <f>R14/Q14-1</f>
      </c>
      <c r="AQ14" s="171">
        <f>T14/S14-1</f>
      </c>
      <c r="AR14" s="171">
        <f>U14/T14-1</f>
      </c>
      <c r="AS14" s="171">
        <f>V14/U14-1</f>
      </c>
      <c r="AT14" s="171">
        <f>W14/V14-1</f>
      </c>
      <c r="AU14" s="171">
        <f>Y14/X14-1</f>
      </c>
      <c r="AV14" s="171">
        <f>Z14/Y14-1</f>
      </c>
      <c r="AW14" s="171">
        <f>AA14/Z14-1</f>
      </c>
      <c r="AX14" s="171">
        <f>AB14/AA14-1</f>
      </c>
      <c r="AY14" s="171">
        <f>AD14/AC14-1</f>
      </c>
      <c r="AZ14" s="171">
        <f>AE14/AD14-1</f>
      </c>
      <c r="BA14" s="171">
        <f>AF14/AE14-1</f>
      </c>
      <c r="BB14" s="171">
        <f>AG14/AF14-1</f>
      </c>
      <c r="BC14" s="171">
        <f>AI14/AH14-1</f>
      </c>
      <c r="BD14" s="171">
        <f>AJ14/AI14-1</f>
      </c>
      <c r="BE14" s="171">
        <f>AK14/AJ14-1</f>
      </c>
      <c r="BF14" s="171">
        <f>AL14/AK14-1</f>
      </c>
      <c r="BG14" s="20"/>
      <c r="BH14" s="3"/>
      <c r="BI14" s="3"/>
      <c r="BJ14" s="3"/>
      <c r="BK14" s="3"/>
      <c r="BL14" s="3"/>
      <c r="BM14" s="3"/>
    </row>
    <row r="15" ht="15" customHeight="1">
      <c r="A15" t="s" s="166">
        <v>79</v>
      </c>
      <c r="B15" s="197"/>
      <c r="C15" s="171"/>
      <c r="D15" s="171"/>
      <c r="E15" s="171"/>
      <c r="F15" s="171"/>
      <c r="G15" s="171"/>
      <c r="H15" s="220"/>
      <c r="I15" s="220"/>
      <c r="J15" s="220"/>
      <c r="K15" s="220"/>
      <c r="L15" s="216"/>
      <c r="M15" t="s" s="166">
        <v>79</v>
      </c>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f>O15/N15-1</f>
      </c>
      <c r="AN15" s="171">
        <f>P15/O15-1</f>
      </c>
      <c r="AO15" s="171">
        <f>Q15/P15-1</f>
      </c>
      <c r="AP15" s="171">
        <f>R15/Q15-1</f>
      </c>
      <c r="AQ15" s="171">
        <f>T15/S15-1</f>
      </c>
      <c r="AR15" s="171">
        <f>U15/T15-1</f>
      </c>
      <c r="AS15" s="171">
        <f>V15/U15-1</f>
      </c>
      <c r="AT15" s="171">
        <f>W15/V15-1</f>
      </c>
      <c r="AU15" s="171">
        <f>Y15/X15-1</f>
      </c>
      <c r="AV15" s="171">
        <f>Z15/Y15-1</f>
      </c>
      <c r="AW15" s="171">
        <f>AA15/Z15-1</f>
      </c>
      <c r="AX15" s="171">
        <f>AB15/AA15-1</f>
      </c>
      <c r="AY15" s="171">
        <f>AD15/AC15-1</f>
      </c>
      <c r="AZ15" s="171">
        <f>AE15/AD15-1</f>
      </c>
      <c r="BA15" s="171">
        <f>AF15/AE15-1</f>
      </c>
      <c r="BB15" s="171">
        <f>AG15/AF15-1</f>
      </c>
      <c r="BC15" s="171">
        <f>AI15/AH15-1</f>
      </c>
      <c r="BD15" s="171">
        <f>AJ15/AI15-1</f>
      </c>
      <c r="BE15" s="171">
        <f>AK15/AJ15-1</f>
      </c>
      <c r="BF15" s="171">
        <f>AL15/AK15-1</f>
      </c>
      <c r="BG15" s="20"/>
      <c r="BH15" s="3"/>
      <c r="BI15" s="3"/>
      <c r="BJ15" s="3"/>
      <c r="BK15" s="3"/>
      <c r="BL15" s="3"/>
      <c r="BM15" s="3"/>
    </row>
    <row r="16" ht="15" customHeight="1">
      <c r="A16" t="s" s="166">
        <v>80</v>
      </c>
      <c r="B16" s="197"/>
      <c r="C16" s="171"/>
      <c r="D16" s="171"/>
      <c r="E16" s="171"/>
      <c r="F16" s="171"/>
      <c r="G16" s="171"/>
      <c r="H16" s="220"/>
      <c r="I16" s="220"/>
      <c r="J16" s="220"/>
      <c r="K16" s="220"/>
      <c r="L16" s="216"/>
      <c r="M16" t="s" s="166">
        <v>80</v>
      </c>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f>O16/N16-1</f>
      </c>
      <c r="AN16" s="171">
        <f>P16/O16-1</f>
      </c>
      <c r="AO16" s="171">
        <f>Q16/P16-1</f>
      </c>
      <c r="AP16" s="171">
        <f>R16/Q16-1</f>
      </c>
      <c r="AQ16" s="171">
        <f>T16/S16-1</f>
      </c>
      <c r="AR16" s="171">
        <f>U16/T16-1</f>
      </c>
      <c r="AS16" s="171">
        <f>V16/U16-1</f>
      </c>
      <c r="AT16" s="171">
        <f>W16/V16-1</f>
      </c>
      <c r="AU16" s="171">
        <f>Y16/X16-1</f>
      </c>
      <c r="AV16" s="171">
        <f>Z16/Y16-1</f>
      </c>
      <c r="AW16" s="171">
        <f>AA16/Z16-1</f>
      </c>
      <c r="AX16" s="171">
        <f>AB16/AA16-1</f>
      </c>
      <c r="AY16" s="171">
        <f>AD16/AC16-1</f>
      </c>
      <c r="AZ16" s="171">
        <f>AE16/AD16-1</f>
      </c>
      <c r="BA16" s="171">
        <f>AF16/AE16-1</f>
      </c>
      <c r="BB16" s="171">
        <f>AG16/AF16-1</f>
      </c>
      <c r="BC16" s="171">
        <f>AI16/AH16-1</f>
      </c>
      <c r="BD16" s="171">
        <f>AJ16/AI16-1</f>
      </c>
      <c r="BE16" s="171">
        <f>AK16/AJ16-1</f>
      </c>
      <c r="BF16" s="171">
        <f>AL16/AK16-1</f>
      </c>
      <c r="BG16" s="20"/>
      <c r="BH16" s="3"/>
      <c r="BI16" s="3"/>
      <c r="BJ16" s="3"/>
      <c r="BK16" s="3"/>
      <c r="BL16" s="3"/>
      <c r="BM16" s="3"/>
    </row>
    <row r="17" ht="15" customHeight="1">
      <c r="A17" t="s" s="166">
        <v>81</v>
      </c>
      <c r="B17" s="197"/>
      <c r="C17" s="171"/>
      <c r="D17" s="171"/>
      <c r="E17" s="171"/>
      <c r="F17" s="171"/>
      <c r="G17" s="171"/>
      <c r="H17" s="220"/>
      <c r="I17" s="220"/>
      <c r="J17" s="220"/>
      <c r="K17" s="220"/>
      <c r="L17" s="216"/>
      <c r="M17" t="s" s="166">
        <v>81</v>
      </c>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f>O17/N17-1</f>
      </c>
      <c r="AN17" s="171">
        <f>P17/O17-1</f>
      </c>
      <c r="AO17" s="171">
        <f>Q17/P17-1</f>
      </c>
      <c r="AP17" s="171">
        <f>R17/Q17-1</f>
      </c>
      <c r="AQ17" s="171">
        <f>T17/S17-1</f>
      </c>
      <c r="AR17" s="171">
        <f>U17/T17-1</f>
      </c>
      <c r="AS17" s="171">
        <f>V17/U17-1</f>
      </c>
      <c r="AT17" s="171">
        <f>W17/V17-1</f>
      </c>
      <c r="AU17" s="171">
        <f>Y17/X17-1</f>
      </c>
      <c r="AV17" s="171">
        <f>Z17/Y17-1</f>
      </c>
      <c r="AW17" s="171">
        <f>AA17/Z17-1</f>
      </c>
      <c r="AX17" s="171">
        <f>AB17/AA17-1</f>
      </c>
      <c r="AY17" s="171">
        <f>AD17/AC17-1</f>
      </c>
      <c r="AZ17" s="171">
        <f>AE17/AD17-1</f>
      </c>
      <c r="BA17" s="171">
        <f>AF17/AE17-1</f>
      </c>
      <c r="BB17" s="171">
        <f>AG17/AF17-1</f>
      </c>
      <c r="BC17" s="171">
        <f>AI17/AH17-1</f>
      </c>
      <c r="BD17" s="171">
        <f>AJ17/AI17-1</f>
      </c>
      <c r="BE17" s="171">
        <f>AK17/AJ17-1</f>
      </c>
      <c r="BF17" s="171">
        <f>AL17/AK17-1</f>
      </c>
      <c r="BG17" s="20"/>
      <c r="BH17" s="3"/>
      <c r="BI17" s="3"/>
      <c r="BJ17" s="3"/>
      <c r="BK17" s="3"/>
      <c r="BL17" s="3"/>
      <c r="BM17" s="3"/>
    </row>
    <row r="18" ht="15" customHeight="1">
      <c r="A18" t="s" s="166">
        <v>82</v>
      </c>
      <c r="B18" s="197"/>
      <c r="C18" s="171"/>
      <c r="D18" s="171"/>
      <c r="E18" s="171"/>
      <c r="F18" s="171"/>
      <c r="G18" s="171"/>
      <c r="H18" s="220"/>
      <c r="I18" s="220"/>
      <c r="J18" s="220"/>
      <c r="K18" s="220"/>
      <c r="L18" s="216"/>
      <c r="M18" t="s" s="166">
        <v>82</v>
      </c>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f>O18/N18-1</f>
      </c>
      <c r="AN18" s="171">
        <f>P18/O18-1</f>
      </c>
      <c r="AO18" s="171">
        <f>Q18/P18-1</f>
      </c>
      <c r="AP18" s="171">
        <f>R18/Q18-1</f>
      </c>
      <c r="AQ18" s="171">
        <f>T18/S18-1</f>
      </c>
      <c r="AR18" s="171">
        <f>U18/T18-1</f>
      </c>
      <c r="AS18" s="171">
        <f>V18/U18-1</f>
      </c>
      <c r="AT18" s="171">
        <f>W18/V18-1</f>
      </c>
      <c r="AU18" s="171">
        <f>Y18/X18-1</f>
      </c>
      <c r="AV18" s="171">
        <f>Z18/Y18-1</f>
      </c>
      <c r="AW18" s="171">
        <f>AA18/Z18-1</f>
      </c>
      <c r="AX18" s="171">
        <f>AB18/AA18-1</f>
      </c>
      <c r="AY18" s="171">
        <f>AD18/AC18-1</f>
      </c>
      <c r="AZ18" s="171">
        <f>AE18/AD18-1</f>
      </c>
      <c r="BA18" s="171">
        <f>AF18/AE18-1</f>
      </c>
      <c r="BB18" s="171">
        <f>AG18/AF18-1</f>
      </c>
      <c r="BC18" s="171">
        <f>AI18/AH18-1</f>
      </c>
      <c r="BD18" s="171">
        <f>AJ18/AI18-1</f>
      </c>
      <c r="BE18" s="171">
        <f>AK18/AJ18-1</f>
      </c>
      <c r="BF18" s="171">
        <f>AL18/AK18-1</f>
      </c>
      <c r="BG18" s="20"/>
      <c r="BH18" s="3"/>
      <c r="BI18" s="3"/>
      <c r="BJ18" s="3"/>
      <c r="BK18" s="3"/>
      <c r="BL18" s="3"/>
      <c r="BM18" s="3"/>
    </row>
    <row r="19" ht="15" customHeight="1">
      <c r="A19" t="s" s="166">
        <v>83</v>
      </c>
      <c r="B19" s="197"/>
      <c r="C19" s="171"/>
      <c r="D19" s="171"/>
      <c r="E19" s="171"/>
      <c r="F19" s="171"/>
      <c r="G19" s="171"/>
      <c r="H19" s="220"/>
      <c r="I19" s="220"/>
      <c r="J19" s="220"/>
      <c r="K19" s="220"/>
      <c r="L19" s="216"/>
      <c r="M19" t="s" s="166">
        <v>83</v>
      </c>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f>O19/N19-1</f>
      </c>
      <c r="AN19" s="171">
        <f>P19/O19-1</f>
      </c>
      <c r="AO19" s="171">
        <f>Q19/P19-1</f>
      </c>
      <c r="AP19" s="171">
        <f>R19/Q19-1</f>
      </c>
      <c r="AQ19" s="171">
        <f>T19/S19-1</f>
      </c>
      <c r="AR19" s="171">
        <f>U19/T19-1</f>
      </c>
      <c r="AS19" s="171">
        <f>V19/U19-1</f>
      </c>
      <c r="AT19" s="171">
        <f>W19/V19-1</f>
      </c>
      <c r="AU19" s="171">
        <f>Y19/X19-1</f>
      </c>
      <c r="AV19" s="171">
        <f>Z19/Y19-1</f>
      </c>
      <c r="AW19" s="171">
        <f>AA19/Z19-1</f>
      </c>
      <c r="AX19" s="171">
        <f>AB19/AA19-1</f>
      </c>
      <c r="AY19" s="171">
        <f>AD19/AC19-1</f>
      </c>
      <c r="AZ19" s="171">
        <f>AE19/AD19-1</f>
      </c>
      <c r="BA19" s="171">
        <f>AF19/AE19-1</f>
      </c>
      <c r="BB19" s="171">
        <f>AG19/AF19-1</f>
      </c>
      <c r="BC19" s="171">
        <f>AI19/AH19-1</f>
      </c>
      <c r="BD19" s="171">
        <f>AJ19/AI19-1</f>
      </c>
      <c r="BE19" s="171">
        <f>AK19/AJ19-1</f>
      </c>
      <c r="BF19" s="171">
        <f>AL19/AK19-1</f>
      </c>
      <c r="BG19" s="20"/>
      <c r="BH19" s="3"/>
      <c r="BI19" s="3"/>
      <c r="BJ19" s="3"/>
      <c r="BK19" s="3"/>
      <c r="BL19" s="3"/>
      <c r="BM19" s="3"/>
    </row>
    <row r="20" ht="15" customHeight="1">
      <c r="A20" t="s" s="166">
        <v>84</v>
      </c>
      <c r="B20" s="197"/>
      <c r="C20" s="171"/>
      <c r="D20" s="171"/>
      <c r="E20" s="171"/>
      <c r="F20" s="171"/>
      <c r="G20" s="171"/>
      <c r="H20" s="220"/>
      <c r="I20" s="220"/>
      <c r="J20" s="220"/>
      <c r="K20" s="220"/>
      <c r="L20" s="216"/>
      <c r="M20" t="s" s="166">
        <v>84</v>
      </c>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f>O20/N20-1</f>
      </c>
      <c r="AN20" s="171">
        <f>P20/O20-1</f>
      </c>
      <c r="AO20" s="171">
        <f>Q20/P20-1</f>
      </c>
      <c r="AP20" s="171">
        <f>R20/Q20-1</f>
      </c>
      <c r="AQ20" s="171">
        <f>T20/S20-1</f>
      </c>
      <c r="AR20" s="171">
        <f>U20/T20-1</f>
      </c>
      <c r="AS20" s="171">
        <f>V20/U20-1</f>
      </c>
      <c r="AT20" s="171">
        <f>W20/V20-1</f>
      </c>
      <c r="AU20" s="171">
        <f>Y20/X20-1</f>
      </c>
      <c r="AV20" s="171">
        <f>Z20/Y20-1</f>
      </c>
      <c r="AW20" s="171">
        <f>AA20/Z20-1</f>
      </c>
      <c r="AX20" s="171">
        <f>AB20/AA20-1</f>
      </c>
      <c r="AY20" s="171">
        <f>AD20/AC20-1</f>
      </c>
      <c r="AZ20" s="171">
        <f>AE20/AD20-1</f>
      </c>
      <c r="BA20" s="171">
        <f>AF20/AE20-1</f>
      </c>
      <c r="BB20" s="171">
        <f>AG20/AF20-1</f>
      </c>
      <c r="BC20" s="171">
        <f>AI20/AH20-1</f>
      </c>
      <c r="BD20" s="171">
        <f>AJ20/AI20-1</f>
      </c>
      <c r="BE20" s="171">
        <f>AK20/AJ20-1</f>
      </c>
      <c r="BF20" s="171">
        <f>AL20/AK20-1</f>
      </c>
      <c r="BG20" s="20"/>
      <c r="BH20" s="3"/>
      <c r="BI20" s="3"/>
      <c r="BJ20" s="3"/>
      <c r="BK20" s="3"/>
      <c r="BL20" s="3"/>
      <c r="BM20" s="3"/>
    </row>
    <row r="21" ht="15" customHeight="1">
      <c r="A21" t="s" s="166">
        <v>250</v>
      </c>
      <c r="B21" s="197"/>
      <c r="C21" s="171"/>
      <c r="D21" s="171"/>
      <c r="E21" s="171"/>
      <c r="F21" s="171"/>
      <c r="G21" s="171"/>
      <c r="H21" s="220"/>
      <c r="I21" s="220"/>
      <c r="J21" s="220"/>
      <c r="K21" s="220"/>
      <c r="L21" s="216"/>
      <c r="M21" t="s" s="166">
        <v>250</v>
      </c>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f>O21/N21-1</f>
      </c>
      <c r="AN21" s="171">
        <f>P21/O21-1</f>
      </c>
      <c r="AO21" s="171">
        <f>Q21/P21-1</f>
      </c>
      <c r="AP21" s="171">
        <f>R21/Q21-1</f>
      </c>
      <c r="AQ21" s="171">
        <f>T21/S21-1</f>
      </c>
      <c r="AR21" s="171">
        <f>U21/T21-1</f>
      </c>
      <c r="AS21" s="171">
        <f>V21/U21-1</f>
      </c>
      <c r="AT21" s="171">
        <f>W21/V21-1</f>
      </c>
      <c r="AU21" s="171">
        <f>Y21/X21-1</f>
      </c>
      <c r="AV21" s="171">
        <f>Z21/Y21-1</f>
      </c>
      <c r="AW21" s="171">
        <f>AA21/Z21-1</f>
      </c>
      <c r="AX21" s="171">
        <f>AB21/AA21-1</f>
      </c>
      <c r="AY21" s="171">
        <f>AD21/AC21-1</f>
      </c>
      <c r="AZ21" s="171">
        <f>AE21/AD21-1</f>
      </c>
      <c r="BA21" s="171">
        <f>AF21/AE21-1</f>
      </c>
      <c r="BB21" s="171">
        <f>AG21/AF21-1</f>
      </c>
      <c r="BC21" s="171">
        <f>AI21/AH21-1</f>
      </c>
      <c r="BD21" s="171">
        <f>AJ21/AI21-1</f>
      </c>
      <c r="BE21" s="171">
        <f>AK21/AJ21-1</f>
      </c>
      <c r="BF21" s="171">
        <f>AL21/AK21-1</f>
      </c>
      <c r="BG21" s="20"/>
      <c r="BH21" s="3"/>
      <c r="BI21" s="3"/>
      <c r="BJ21" s="3"/>
      <c r="BK21" s="3"/>
      <c r="BL21" s="3"/>
      <c r="BM21" s="3"/>
    </row>
    <row r="22" ht="15" customHeight="1">
      <c r="A22" t="s" s="166">
        <v>86</v>
      </c>
      <c r="B22" s="197"/>
      <c r="C22" s="171"/>
      <c r="D22" s="171"/>
      <c r="E22" s="171"/>
      <c r="F22" s="171"/>
      <c r="G22" s="171"/>
      <c r="H22" s="220"/>
      <c r="I22" s="220"/>
      <c r="J22" s="220"/>
      <c r="K22" s="220"/>
      <c r="L22" s="216"/>
      <c r="M22" t="s" s="166">
        <v>86</v>
      </c>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f>O22/N22-1</f>
      </c>
      <c r="AN22" s="171">
        <f>P22/O22-1</f>
      </c>
      <c r="AO22" s="171">
        <f>Q22/P22-1</f>
      </c>
      <c r="AP22" s="171">
        <f>R22/Q22-1</f>
      </c>
      <c r="AQ22" s="171">
        <f>T22/S22-1</f>
      </c>
      <c r="AR22" s="171">
        <f>U22/T22-1</f>
      </c>
      <c r="AS22" s="171">
        <f>V22/U22-1</f>
      </c>
      <c r="AT22" s="171">
        <f>W22/V22-1</f>
      </c>
      <c r="AU22" s="171">
        <f>Y22/X22-1</f>
      </c>
      <c r="AV22" s="171">
        <f>Z22/Y22-1</f>
      </c>
      <c r="AW22" s="171">
        <f>AA22/Z22-1</f>
      </c>
      <c r="AX22" s="171">
        <f>AB22/AA22-1</f>
      </c>
      <c r="AY22" s="171">
        <f>AD22/AC22-1</f>
      </c>
      <c r="AZ22" s="171">
        <f>AE22/AD22-1</f>
      </c>
      <c r="BA22" s="171">
        <f>AF22/AE22-1</f>
      </c>
      <c r="BB22" s="171">
        <f>AG22/AF22-1</f>
      </c>
      <c r="BC22" s="171">
        <f>AI22/AH22-1</f>
      </c>
      <c r="BD22" s="171">
        <f>AJ22/AI22-1</f>
      </c>
      <c r="BE22" s="171">
        <f>AK22/AJ22-1</f>
      </c>
      <c r="BF22" s="171">
        <f>AL22/AK22-1</f>
      </c>
      <c r="BG22" s="20"/>
      <c r="BH22" s="3"/>
      <c r="BI22" s="3"/>
      <c r="BJ22" s="3"/>
      <c r="BK22" s="3"/>
      <c r="BL22" s="3"/>
      <c r="BM22" s="3"/>
    </row>
    <row r="23" ht="15" customHeight="1">
      <c r="A23" t="s" s="166">
        <v>251</v>
      </c>
      <c r="B23" s="197"/>
      <c r="C23" s="171"/>
      <c r="D23" s="171"/>
      <c r="E23" s="171"/>
      <c r="F23" s="171"/>
      <c r="G23" s="171"/>
      <c r="H23" s="220"/>
      <c r="I23" s="220"/>
      <c r="J23" s="220"/>
      <c r="K23" s="220"/>
      <c r="L23" s="216"/>
      <c r="M23" t="s" s="166">
        <v>251</v>
      </c>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f>O23/N23-1</f>
      </c>
      <c r="AN23" s="171">
        <f>P23/O23-1</f>
      </c>
      <c r="AO23" s="171">
        <f>Q23/P23-1</f>
      </c>
      <c r="AP23" s="171">
        <f>R23/Q23-1</f>
      </c>
      <c r="AQ23" s="171">
        <f>T23/S23-1</f>
      </c>
      <c r="AR23" s="171">
        <f>U23/T23-1</f>
      </c>
      <c r="AS23" s="171">
        <f>V23/U23-1</f>
      </c>
      <c r="AT23" s="171">
        <f>W23/V23-1</f>
      </c>
      <c r="AU23" s="171">
        <f>Y23/X23-1</f>
      </c>
      <c r="AV23" s="171">
        <f>Z23/Y23-1</f>
      </c>
      <c r="AW23" s="171">
        <f>AA23/Z23-1</f>
      </c>
      <c r="AX23" s="171">
        <f>AB23/AA23-1</f>
      </c>
      <c r="AY23" s="171">
        <f>AD23/AC23-1</f>
      </c>
      <c r="AZ23" s="171">
        <f>AE23/AD23-1</f>
      </c>
      <c r="BA23" s="171">
        <f>AF23/AE23-1</f>
      </c>
      <c r="BB23" s="171">
        <f>AG23/AF23-1</f>
      </c>
      <c r="BC23" s="171">
        <f>AI23/AH23-1</f>
      </c>
      <c r="BD23" s="171">
        <f>AJ23/AI23-1</f>
      </c>
      <c r="BE23" s="171">
        <f>AK23/AJ23-1</f>
      </c>
      <c r="BF23" s="171">
        <f>AL23/AK23-1</f>
      </c>
      <c r="BG23" s="20"/>
      <c r="BH23" s="3"/>
      <c r="BI23" s="3"/>
      <c r="BJ23" s="3"/>
      <c r="BK23" s="3"/>
      <c r="BL23" s="3"/>
      <c r="BM23" s="3"/>
    </row>
    <row r="24" ht="15" customHeight="1">
      <c r="A24" t="s" s="166">
        <v>88</v>
      </c>
      <c r="B24" s="197"/>
      <c r="C24" s="171"/>
      <c r="D24" s="171"/>
      <c r="E24" s="171"/>
      <c r="F24" s="171"/>
      <c r="G24" s="171"/>
      <c r="H24" s="220"/>
      <c r="I24" s="220"/>
      <c r="J24" s="220"/>
      <c r="K24" s="220"/>
      <c r="L24" s="216"/>
      <c r="M24" t="s" s="166">
        <v>88</v>
      </c>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f>O24/N24-1</f>
      </c>
      <c r="AN24" s="171">
        <f>P24/O24-1</f>
      </c>
      <c r="AO24" s="171">
        <f>Q24/P24-1</f>
      </c>
      <c r="AP24" s="171">
        <f>R24/Q24-1</f>
      </c>
      <c r="AQ24" s="171">
        <f>T24/S24-1</f>
      </c>
      <c r="AR24" s="171">
        <f>U24/T24-1</f>
      </c>
      <c r="AS24" s="171">
        <f>V24/U24-1</f>
      </c>
      <c r="AT24" s="171">
        <f>W24/V24-1</f>
      </c>
      <c r="AU24" s="171">
        <f>Y24/X24-1</f>
      </c>
      <c r="AV24" s="171">
        <f>Z24/Y24-1</f>
      </c>
      <c r="AW24" s="171">
        <f>AA24/Z24-1</f>
      </c>
      <c r="AX24" s="171">
        <f>AB24/AA24-1</f>
      </c>
      <c r="AY24" s="171">
        <f>AD24/AC24-1</f>
      </c>
      <c r="AZ24" s="171">
        <f>AE24/AD24-1</f>
      </c>
      <c r="BA24" s="171">
        <f>AF24/AE24-1</f>
      </c>
      <c r="BB24" s="171">
        <f>AG24/AF24-1</f>
      </c>
      <c r="BC24" s="171">
        <f>AI24/AH24-1</f>
      </c>
      <c r="BD24" s="171">
        <f>AJ24/AI24-1</f>
      </c>
      <c r="BE24" s="171">
        <f>AK24/AJ24-1</f>
      </c>
      <c r="BF24" s="171">
        <f>AL24/AK24-1</f>
      </c>
      <c r="BG24" s="20"/>
      <c r="BH24" s="3"/>
      <c r="BI24" s="3"/>
      <c r="BJ24" s="3"/>
      <c r="BK24" s="3"/>
      <c r="BL24" s="3"/>
      <c r="BM24" s="3"/>
    </row>
    <row r="25" ht="15" customHeight="1">
      <c r="A25" t="s" s="166">
        <v>89</v>
      </c>
      <c r="B25" s="197"/>
      <c r="C25" s="171"/>
      <c r="D25" s="171"/>
      <c r="E25" s="171"/>
      <c r="F25" s="171"/>
      <c r="G25" s="171"/>
      <c r="H25" s="220"/>
      <c r="I25" s="220"/>
      <c r="J25" s="220"/>
      <c r="K25" s="220"/>
      <c r="L25" s="216"/>
      <c r="M25" t="s" s="166">
        <v>89</v>
      </c>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f>O25/N25-1</f>
      </c>
      <c r="AN25" s="171">
        <f>P25/O25-1</f>
      </c>
      <c r="AO25" s="171">
        <f>Q25/P25-1</f>
      </c>
      <c r="AP25" s="171">
        <f>R25/Q25-1</f>
      </c>
      <c r="AQ25" s="171">
        <f>T25/S25-1</f>
      </c>
      <c r="AR25" s="171">
        <f>U25/T25-1</f>
      </c>
      <c r="AS25" s="171">
        <f>V25/U25-1</f>
      </c>
      <c r="AT25" s="171">
        <f>W25/V25-1</f>
      </c>
      <c r="AU25" s="171">
        <f>Y25/X25-1</f>
      </c>
      <c r="AV25" s="171">
        <f>Z25/Y25-1</f>
      </c>
      <c r="AW25" s="171">
        <f>AA25/Z25-1</f>
      </c>
      <c r="AX25" s="171">
        <f>AB25/AA25-1</f>
      </c>
      <c r="AY25" s="171">
        <f>AD25/AC25-1</f>
      </c>
      <c r="AZ25" s="171">
        <f>AE25/AD25-1</f>
      </c>
      <c r="BA25" s="171">
        <f>AF25/AE25-1</f>
      </c>
      <c r="BB25" s="171">
        <f>AG25/AF25-1</f>
      </c>
      <c r="BC25" s="171">
        <f>AI25/AH25-1</f>
      </c>
      <c r="BD25" s="171">
        <f>AJ25/AI25-1</f>
      </c>
      <c r="BE25" s="171">
        <f>AK25/AJ25-1</f>
      </c>
      <c r="BF25" s="171">
        <f>AL25/AK25-1</f>
      </c>
      <c r="BG25" s="20"/>
      <c r="BH25" s="3"/>
      <c r="BI25" s="3"/>
      <c r="BJ25" s="3"/>
      <c r="BK25" s="3"/>
      <c r="BL25" s="3"/>
      <c r="BM25" s="3"/>
    </row>
    <row r="26" ht="15" customHeight="1">
      <c r="A26" t="s" s="166">
        <v>90</v>
      </c>
      <c r="B26" s="197"/>
      <c r="C26" s="171"/>
      <c r="D26" s="171"/>
      <c r="E26" s="171"/>
      <c r="F26" s="171"/>
      <c r="G26" s="171"/>
      <c r="H26" s="220"/>
      <c r="I26" s="220"/>
      <c r="J26" s="220"/>
      <c r="K26" s="220"/>
      <c r="L26" s="216"/>
      <c r="M26" t="s" s="166">
        <v>90</v>
      </c>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f>O26/N26-1</f>
      </c>
      <c r="AN26" s="171">
        <f>P26/O26-1</f>
      </c>
      <c r="AO26" s="171">
        <f>Q26/P26-1</f>
      </c>
      <c r="AP26" s="171">
        <f>R26/Q26-1</f>
      </c>
      <c r="AQ26" s="171">
        <f>T26/S26-1</f>
      </c>
      <c r="AR26" s="171">
        <f>U26/T26-1</f>
      </c>
      <c r="AS26" s="171">
        <f>V26/U26-1</f>
      </c>
      <c r="AT26" s="171">
        <f>W26/V26-1</f>
      </c>
      <c r="AU26" s="171">
        <f>Y26/X26-1</f>
      </c>
      <c r="AV26" s="171">
        <f>Z26/Y26-1</f>
      </c>
      <c r="AW26" s="171">
        <f>AA26/Z26-1</f>
      </c>
      <c r="AX26" s="171">
        <f>AB26/AA26-1</f>
      </c>
      <c r="AY26" s="171">
        <f>AD26/AC26-1</f>
      </c>
      <c r="AZ26" s="171">
        <f>AE26/AD26-1</f>
      </c>
      <c r="BA26" s="171">
        <f>AF26/AE26-1</f>
      </c>
      <c r="BB26" s="171">
        <f>AG26/AF26-1</f>
      </c>
      <c r="BC26" s="171">
        <f>AI26/AH26-1</f>
      </c>
      <c r="BD26" s="171">
        <f>AJ26/AI26-1</f>
      </c>
      <c r="BE26" s="171">
        <f>AK26/AJ26-1</f>
      </c>
      <c r="BF26" s="171">
        <f>AL26/AK26-1</f>
      </c>
      <c r="BG26" s="20"/>
      <c r="BH26" s="3"/>
      <c r="BI26" s="3"/>
      <c r="BJ26" s="3"/>
      <c r="BK26" s="3"/>
      <c r="BL26" s="3"/>
      <c r="BM26" s="3"/>
    </row>
    <row r="27" ht="15" customHeight="1">
      <c r="A27" t="s" s="166">
        <v>91</v>
      </c>
      <c r="B27" s="197"/>
      <c r="C27" s="171"/>
      <c r="D27" s="171"/>
      <c r="E27" s="171"/>
      <c r="F27" s="171"/>
      <c r="G27" s="171"/>
      <c r="H27" s="220"/>
      <c r="I27" s="220"/>
      <c r="J27" s="220"/>
      <c r="K27" s="220"/>
      <c r="L27" s="216"/>
      <c r="M27" t="s" s="166">
        <v>91</v>
      </c>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f>O27/N27-1</f>
      </c>
      <c r="AN27" s="171">
        <f>P27/O27-1</f>
      </c>
      <c r="AO27" s="171">
        <f>Q27/P27-1</f>
      </c>
      <c r="AP27" s="171">
        <f>R27/Q27-1</f>
      </c>
      <c r="AQ27" s="171">
        <f>T27/S27-1</f>
      </c>
      <c r="AR27" s="171">
        <f>U27/T27-1</f>
      </c>
      <c r="AS27" s="171">
        <f>V27/U27-1</f>
      </c>
      <c r="AT27" s="171">
        <f>W27/V27-1</f>
      </c>
      <c r="AU27" s="171">
        <f>Y27/X27-1</f>
      </c>
      <c r="AV27" s="171">
        <f>Z27/Y27-1</f>
      </c>
      <c r="AW27" s="171">
        <f>AA27/Z27-1</f>
      </c>
      <c r="AX27" s="171">
        <f>AB27/AA27-1</f>
      </c>
      <c r="AY27" s="171">
        <f>AD27/AC27-1</f>
      </c>
      <c r="AZ27" s="171">
        <f>AE27/AD27-1</f>
      </c>
      <c r="BA27" s="171">
        <f>AF27/AE27-1</f>
      </c>
      <c r="BB27" s="171">
        <f>AG27/AF27-1</f>
      </c>
      <c r="BC27" s="171">
        <f>AI27/AH27-1</f>
      </c>
      <c r="BD27" s="171">
        <f>AJ27/AI27-1</f>
      </c>
      <c r="BE27" s="171">
        <f>AK27/AJ27-1</f>
      </c>
      <c r="BF27" s="171">
        <f>AL27/AK27-1</f>
      </c>
      <c r="BG27" s="228"/>
      <c r="BH27" s="3"/>
      <c r="BI27" s="3"/>
      <c r="BJ27" s="3"/>
      <c r="BK27" s="3"/>
      <c r="BL27" s="3"/>
      <c r="BM27" s="3"/>
    </row>
    <row r="28" ht="15" customHeight="1">
      <c r="A28" t="s" s="166">
        <v>92</v>
      </c>
      <c r="B28" s="197"/>
      <c r="C28" s="171"/>
      <c r="D28" s="171"/>
      <c r="E28" s="171"/>
      <c r="F28" s="171"/>
      <c r="G28" s="171"/>
      <c r="H28" s="220"/>
      <c r="I28" s="220"/>
      <c r="J28" s="220"/>
      <c r="K28" s="220"/>
      <c r="L28" s="216"/>
      <c r="M28" t="s" s="166">
        <v>92</v>
      </c>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f>O28/N28-1</f>
      </c>
      <c r="AN28" s="171">
        <f>P28/O28-1</f>
      </c>
      <c r="AO28" s="171">
        <f>Q28/P28-1</f>
      </c>
      <c r="AP28" s="171">
        <f>R28/Q28-1</f>
      </c>
      <c r="AQ28" s="171">
        <f>T28/S28-1</f>
      </c>
      <c r="AR28" s="171">
        <f>U28/T28-1</f>
      </c>
      <c r="AS28" s="171">
        <f>V28/U28-1</f>
      </c>
      <c r="AT28" s="171">
        <f>W28/V28-1</f>
      </c>
      <c r="AU28" s="171">
        <f>Y28/X28-1</f>
      </c>
      <c r="AV28" s="171">
        <f>Z28/Y28-1</f>
      </c>
      <c r="AW28" s="171">
        <f>AA28/Z28-1</f>
      </c>
      <c r="AX28" s="171">
        <f>AB28/AA28-1</f>
      </c>
      <c r="AY28" s="171">
        <f>AD28/AC28-1</f>
      </c>
      <c r="AZ28" s="171">
        <f>AE28/AD28-1</f>
      </c>
      <c r="BA28" s="171">
        <f>AF28/AE28-1</f>
      </c>
      <c r="BB28" s="171">
        <f>AG28/AF28-1</f>
      </c>
      <c r="BC28" s="171">
        <f>AI28/AH28-1</f>
      </c>
      <c r="BD28" s="171">
        <f>AJ28/AI28-1</f>
      </c>
      <c r="BE28" s="171">
        <f>AK28/AJ28-1</f>
      </c>
      <c r="BF28" s="171">
        <f>AL28/AK28-1</f>
      </c>
      <c r="BG28" s="20"/>
      <c r="BH28" s="3"/>
      <c r="BI28" s="3"/>
      <c r="BJ28" s="3"/>
      <c r="BK28" s="3"/>
      <c r="BL28" s="3"/>
      <c r="BM28" s="3"/>
    </row>
    <row r="29" ht="15" customHeight="1">
      <c r="A29" t="s" s="166">
        <v>93</v>
      </c>
      <c r="B29" s="197"/>
      <c r="C29" s="171"/>
      <c r="D29" s="171"/>
      <c r="E29" s="171"/>
      <c r="F29" s="171"/>
      <c r="G29" s="171"/>
      <c r="H29" s="220"/>
      <c r="I29" s="220"/>
      <c r="J29" s="220"/>
      <c r="K29" s="220"/>
      <c r="L29" s="216"/>
      <c r="M29" t="s" s="166">
        <v>252</v>
      </c>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f>O29/N29-1</f>
      </c>
      <c r="AN29" s="171">
        <f>P29/O29-1</f>
      </c>
      <c r="AO29" s="171">
        <f>Q29/P29-1</f>
      </c>
      <c r="AP29" s="171">
        <f>R29/Q29-1</f>
      </c>
      <c r="AQ29" s="171">
        <f>T29/S29-1</f>
      </c>
      <c r="AR29" s="171">
        <f>U29/T29-1</f>
      </c>
      <c r="AS29" s="171">
        <f>V29/U29-1</f>
      </c>
      <c r="AT29" s="171">
        <f>W29/V29-1</f>
      </c>
      <c r="AU29" s="171">
        <f>Y29/X29-1</f>
      </c>
      <c r="AV29" s="171">
        <f>Z29/Y29-1</f>
      </c>
      <c r="AW29" s="171">
        <f>AA29/Z29-1</f>
      </c>
      <c r="AX29" s="171">
        <f>AB29/AA29-1</f>
      </c>
      <c r="AY29" s="171">
        <f>AD29/AC29-1</f>
      </c>
      <c r="AZ29" s="171">
        <f>AE29/AD29-1</f>
      </c>
      <c r="BA29" s="171">
        <f>AF29/AE29-1</f>
      </c>
      <c r="BB29" s="171">
        <f>AG29/AF29-1</f>
      </c>
      <c r="BC29" s="171">
        <f>AI29/AH29-1</f>
      </c>
      <c r="BD29" s="171">
        <f>AJ29/AI29-1</f>
      </c>
      <c r="BE29" s="171">
        <f>AK29/AJ29-1</f>
      </c>
      <c r="BF29" s="171">
        <f>AL29/AK29-1</f>
      </c>
      <c r="BG29" s="228"/>
      <c r="BH29" s="3"/>
      <c r="BI29" s="3"/>
      <c r="BJ29" s="3"/>
      <c r="BK29" s="3"/>
      <c r="BL29" s="3"/>
      <c r="BM29" s="3"/>
    </row>
    <row r="30" ht="15" customHeight="1">
      <c r="A30" t="s" s="166">
        <v>94</v>
      </c>
      <c r="B30" s="197"/>
      <c r="C30" s="171"/>
      <c r="D30" s="171"/>
      <c r="E30" s="171"/>
      <c r="F30" s="171"/>
      <c r="G30" s="171"/>
      <c r="H30" s="220"/>
      <c r="I30" s="220"/>
      <c r="J30" s="220"/>
      <c r="K30" s="220"/>
      <c r="L30" s="216"/>
      <c r="M30" t="s" s="166">
        <v>94</v>
      </c>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f>O30/N30-1</f>
      </c>
      <c r="AN30" s="171">
        <f>P30/O30-1</f>
      </c>
      <c r="AO30" s="171">
        <f>Q30/P30-1</f>
      </c>
      <c r="AP30" s="171">
        <f>R30/Q30-1</f>
      </c>
      <c r="AQ30" s="171">
        <f>T30/S30-1</f>
      </c>
      <c r="AR30" s="171">
        <f>U30/T30-1</f>
      </c>
      <c r="AS30" s="171">
        <f>V30/U30-1</f>
      </c>
      <c r="AT30" s="171">
        <f>W30/V30-1</f>
      </c>
      <c r="AU30" s="171">
        <f>Y30/X30-1</f>
      </c>
      <c r="AV30" s="171">
        <f>Z30/Y30-1</f>
      </c>
      <c r="AW30" s="171">
        <f>AA30/Z30-1</f>
      </c>
      <c r="AX30" s="171">
        <f>AB30/AA30-1</f>
      </c>
      <c r="AY30" s="171">
        <f>AD30/AC30-1</f>
      </c>
      <c r="AZ30" s="171">
        <f>AE30/AD30-1</f>
      </c>
      <c r="BA30" s="171">
        <f>AF30/AE30-1</f>
      </c>
      <c r="BB30" s="171">
        <f>AG30/AF30-1</f>
      </c>
      <c r="BC30" s="171">
        <f>AI30/AH30-1</f>
      </c>
      <c r="BD30" s="171">
        <f>AJ30/AI30-1</f>
      </c>
      <c r="BE30" s="171">
        <f>AK30/AJ30-1</f>
      </c>
      <c r="BF30" s="171">
        <f>AL30/AK30-1</f>
      </c>
      <c r="BG30" s="20"/>
      <c r="BH30" s="3"/>
      <c r="BI30" s="3"/>
      <c r="BJ30" s="3"/>
      <c r="BK30" s="3"/>
      <c r="BL30" s="3"/>
      <c r="BM30" s="3"/>
    </row>
    <row r="31" ht="15" customHeight="1">
      <c r="A31" t="s" s="166">
        <v>95</v>
      </c>
      <c r="B31" s="197"/>
      <c r="C31" s="171"/>
      <c r="D31" s="171"/>
      <c r="E31" s="171"/>
      <c r="F31" s="171"/>
      <c r="G31" s="171"/>
      <c r="H31" s="220"/>
      <c r="I31" s="220"/>
      <c r="J31" s="220"/>
      <c r="K31" s="220"/>
      <c r="L31" s="216"/>
      <c r="M31" t="s" s="166">
        <v>95</v>
      </c>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f>O31/N31-1</f>
      </c>
      <c r="AN31" s="171">
        <f>P31/O31-1</f>
      </c>
      <c r="AO31" s="171">
        <f>Q31/P31-1</f>
      </c>
      <c r="AP31" s="171">
        <f>R31/Q31-1</f>
      </c>
      <c r="AQ31" s="171">
        <f>T31/S31-1</f>
      </c>
      <c r="AR31" s="171">
        <f>U31/T31-1</f>
      </c>
      <c r="AS31" s="171">
        <f>V31/U31-1</f>
      </c>
      <c r="AT31" s="171">
        <f>W31/V31-1</f>
      </c>
      <c r="AU31" s="171">
        <f>Y31/X31-1</f>
      </c>
      <c r="AV31" s="171">
        <f>Z31/Y31-1</f>
      </c>
      <c r="AW31" s="171">
        <f>AA31/Z31-1</f>
      </c>
      <c r="AX31" s="171">
        <f>AB31/AA31-1</f>
      </c>
      <c r="AY31" s="171">
        <f>AD31/AC31-1</f>
      </c>
      <c r="AZ31" s="171">
        <f>AE31/AD31-1</f>
      </c>
      <c r="BA31" s="171">
        <f>AF31/AE31-1</f>
      </c>
      <c r="BB31" s="171">
        <f>AG31/AF31-1</f>
      </c>
      <c r="BC31" s="171">
        <f>AI31/AH31-1</f>
      </c>
      <c r="BD31" s="171">
        <f>AJ31/AI31-1</f>
      </c>
      <c r="BE31" s="171">
        <f>AK31/AJ31-1</f>
      </c>
      <c r="BF31" s="171">
        <f>AL31/AK31-1</f>
      </c>
      <c r="BG31" s="20"/>
      <c r="BH31" s="3"/>
      <c r="BI31" s="3"/>
      <c r="BJ31" s="3"/>
      <c r="BK31" s="3"/>
      <c r="BL31" s="3"/>
      <c r="BM31" s="3"/>
    </row>
    <row r="32" ht="15" customHeight="1">
      <c r="A32" t="s" s="166">
        <v>96</v>
      </c>
      <c r="B32" s="197"/>
      <c r="C32" s="171"/>
      <c r="D32" s="171"/>
      <c r="E32" s="171"/>
      <c r="F32" s="171"/>
      <c r="G32" s="171"/>
      <c r="H32" s="220"/>
      <c r="I32" s="220"/>
      <c r="J32" s="220"/>
      <c r="K32" s="220"/>
      <c r="L32" s="216"/>
      <c r="M32" t="s" s="166">
        <v>96</v>
      </c>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f>O32/N32-1</f>
      </c>
      <c r="AN32" s="171">
        <f>P32/O32-1</f>
      </c>
      <c r="AO32" s="171">
        <f>Q32/P32-1</f>
      </c>
      <c r="AP32" s="171">
        <f>R32/Q32-1</f>
      </c>
      <c r="AQ32" s="171">
        <f>T32/S32-1</f>
      </c>
      <c r="AR32" s="171">
        <f>U32/T32-1</f>
      </c>
      <c r="AS32" s="171">
        <f>V32/U32-1</f>
      </c>
      <c r="AT32" s="171">
        <f>W32/V32-1</f>
      </c>
      <c r="AU32" s="171">
        <f>Y32/X32-1</f>
      </c>
      <c r="AV32" s="171">
        <f>Z32/Y32-1</f>
      </c>
      <c r="AW32" s="171">
        <f>AA32/Z32-1</f>
      </c>
      <c r="AX32" s="171">
        <f>AB32/AA32-1</f>
      </c>
      <c r="AY32" s="171">
        <f>AD32/AC32-1</f>
      </c>
      <c r="AZ32" s="171">
        <f>AE32/AD32-1</f>
      </c>
      <c r="BA32" s="171">
        <f>AF32/AE32-1</f>
      </c>
      <c r="BB32" s="171">
        <f>AG32/AF32-1</f>
      </c>
      <c r="BC32" s="171">
        <f>AI32/AH32-1</f>
      </c>
      <c r="BD32" s="171">
        <f>AJ32/AI32-1</f>
      </c>
      <c r="BE32" s="171">
        <f>AK32/AJ32-1</f>
      </c>
      <c r="BF32" s="171">
        <f>AL32/AK32-1</f>
      </c>
      <c r="BG32" s="20"/>
      <c r="BH32" s="3"/>
      <c r="BI32" s="3"/>
      <c r="BJ32" s="3"/>
      <c r="BK32" s="3"/>
      <c r="BL32" s="3"/>
      <c r="BM32" s="3"/>
    </row>
    <row r="33" ht="15" customHeight="1">
      <c r="A33" t="s" s="166">
        <v>97</v>
      </c>
      <c r="B33" s="197"/>
      <c r="C33" s="171"/>
      <c r="D33" s="171"/>
      <c r="E33" s="171"/>
      <c r="F33" s="171"/>
      <c r="G33" s="171"/>
      <c r="H33" s="220"/>
      <c r="I33" s="220"/>
      <c r="J33" s="220"/>
      <c r="K33" s="220"/>
      <c r="L33" s="216"/>
      <c r="M33" t="s" s="166">
        <v>97</v>
      </c>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f>O33/N33-1</f>
      </c>
      <c r="AN33" s="171">
        <f>P33/O33-1</f>
      </c>
      <c r="AO33" s="171">
        <f>Q33/P33-1</f>
      </c>
      <c r="AP33" s="171">
        <f>R33/Q33-1</f>
      </c>
      <c r="AQ33" s="171">
        <f>T33/S33-1</f>
      </c>
      <c r="AR33" s="171">
        <f>U33/T33-1</f>
      </c>
      <c r="AS33" s="171">
        <f>V33/U33-1</f>
      </c>
      <c r="AT33" s="171">
        <f>W33/V33-1</f>
      </c>
      <c r="AU33" s="171">
        <f>Y33/X33-1</f>
      </c>
      <c r="AV33" s="171">
        <f>Z33/Y33-1</f>
      </c>
      <c r="AW33" s="171">
        <f>AA33/Z33-1</f>
      </c>
      <c r="AX33" s="171">
        <f>AB33/AA33-1</f>
      </c>
      <c r="AY33" s="171">
        <f>AD33/AC33-1</f>
      </c>
      <c r="AZ33" s="171">
        <f>AE33/AD33-1</f>
      </c>
      <c r="BA33" s="171">
        <f>AF33/AE33-1</f>
      </c>
      <c r="BB33" s="171">
        <f>AG33/AF33-1</f>
      </c>
      <c r="BC33" s="171">
        <f>AI33/AH33-1</f>
      </c>
      <c r="BD33" s="171">
        <f>AJ33/AI33-1</f>
      </c>
      <c r="BE33" s="171">
        <f>AK33/AJ33-1</f>
      </c>
      <c r="BF33" s="171">
        <f>AL33/AK33-1</f>
      </c>
      <c r="BG33" s="20"/>
      <c r="BH33" s="3"/>
      <c r="BI33" s="3"/>
      <c r="BJ33" s="3"/>
      <c r="BK33" s="3"/>
      <c r="BL33" s="3"/>
      <c r="BM33" s="3"/>
    </row>
    <row r="34" ht="15" customHeight="1">
      <c r="A34" t="s" s="166">
        <v>98</v>
      </c>
      <c r="B34" s="197"/>
      <c r="C34" s="171"/>
      <c r="D34" s="171"/>
      <c r="E34" s="171"/>
      <c r="F34" s="171"/>
      <c r="G34" s="171"/>
      <c r="H34" s="220"/>
      <c r="I34" s="220"/>
      <c r="J34" s="220"/>
      <c r="K34" s="220"/>
      <c r="L34" s="216"/>
      <c r="M34" t="s" s="166">
        <v>98</v>
      </c>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f>O34/N34-1</f>
      </c>
      <c r="AN34" s="171">
        <f>P34/O34-1</f>
      </c>
      <c r="AO34" s="171">
        <f>Q34/P34-1</f>
      </c>
      <c r="AP34" s="171">
        <f>R34/Q34-1</f>
      </c>
      <c r="AQ34" s="171">
        <f>T34/S34-1</f>
      </c>
      <c r="AR34" s="171">
        <f>U34/T34-1</f>
      </c>
      <c r="AS34" s="171">
        <f>V34/U34-1</f>
      </c>
      <c r="AT34" s="171">
        <f>W34/V34-1</f>
      </c>
      <c r="AU34" s="171">
        <f>Y34/X34-1</f>
      </c>
      <c r="AV34" s="171">
        <f>Z34/Y34-1</f>
      </c>
      <c r="AW34" s="171">
        <f>AA34/Z34-1</f>
      </c>
      <c r="AX34" s="171">
        <f>AB34/AA34-1</f>
      </c>
      <c r="AY34" s="171">
        <f>AD34/AC34-1</f>
      </c>
      <c r="AZ34" s="171">
        <f>AE34/AD34-1</f>
      </c>
      <c r="BA34" s="171">
        <f>AF34/AE34-1</f>
      </c>
      <c r="BB34" s="171">
        <f>AG34/AF34-1</f>
      </c>
      <c r="BC34" s="171">
        <f>AI34/AH34-1</f>
      </c>
      <c r="BD34" s="171">
        <f>AJ34/AI34-1</f>
      </c>
      <c r="BE34" s="171">
        <f>AK34/AJ34-1</f>
      </c>
      <c r="BF34" s="171">
        <f>AL34/AK34-1</f>
      </c>
      <c r="BG34" s="20"/>
      <c r="BH34" s="3"/>
      <c r="BI34" s="3"/>
      <c r="BJ34" s="3"/>
      <c r="BK34" s="3"/>
      <c r="BL34" s="3"/>
      <c r="BM34" s="3"/>
    </row>
    <row r="35" ht="15" customHeight="1">
      <c r="A35" t="s" s="166">
        <v>99</v>
      </c>
      <c r="B35" s="197"/>
      <c r="C35" s="171"/>
      <c r="D35" s="171"/>
      <c r="E35" s="171"/>
      <c r="F35" s="171"/>
      <c r="G35" s="171"/>
      <c r="H35" s="220"/>
      <c r="I35" s="220"/>
      <c r="J35" s="220"/>
      <c r="K35" s="220"/>
      <c r="L35" s="216"/>
      <c r="M35" t="s" s="166">
        <v>99</v>
      </c>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f>O35/N35-1</f>
      </c>
      <c r="AN35" s="171">
        <f>P35/O35-1</f>
      </c>
      <c r="AO35" s="171">
        <f>Q35/P35-1</f>
      </c>
      <c r="AP35" s="171">
        <f>R35/Q35-1</f>
      </c>
      <c r="AQ35" s="171">
        <f>T35/S35-1</f>
      </c>
      <c r="AR35" s="171">
        <f>U35/T35-1</f>
      </c>
      <c r="AS35" s="171">
        <f>V35/U35-1</f>
      </c>
      <c r="AT35" s="171">
        <f>W35/V35-1</f>
      </c>
      <c r="AU35" s="171">
        <f>Y35/X35-1</f>
      </c>
      <c r="AV35" s="171">
        <f>Z35/Y35-1</f>
      </c>
      <c r="AW35" s="171">
        <f>AA35/Z35-1</f>
      </c>
      <c r="AX35" s="171">
        <f>AB35/AA35-1</f>
      </c>
      <c r="AY35" s="171">
        <f>AD35/AC35-1</f>
      </c>
      <c r="AZ35" s="171">
        <f>AE35/AD35-1</f>
      </c>
      <c r="BA35" s="171">
        <f>AF35/AE35-1</f>
      </c>
      <c r="BB35" s="171">
        <f>AG35/AF35-1</f>
      </c>
      <c r="BC35" s="171">
        <f>AI35/AH35-1</f>
      </c>
      <c r="BD35" s="171">
        <f>AJ35/AI35-1</f>
      </c>
      <c r="BE35" s="171">
        <f>AK35/AJ35-1</f>
      </c>
      <c r="BF35" s="171">
        <f>AL35/AK35-1</f>
      </c>
      <c r="BG35" s="20"/>
      <c r="BH35" s="3"/>
      <c r="BI35" s="3"/>
      <c r="BJ35" s="3"/>
      <c r="BK35" s="3"/>
      <c r="BL35" s="3"/>
      <c r="BM35" s="3"/>
    </row>
    <row r="36" ht="15" customHeight="1">
      <c r="A36" t="s" s="166">
        <v>100</v>
      </c>
      <c r="B36" s="197"/>
      <c r="C36" s="171"/>
      <c r="D36" s="171"/>
      <c r="E36" s="171"/>
      <c r="F36" s="171"/>
      <c r="G36" s="171"/>
      <c r="H36" s="220"/>
      <c r="I36" s="220"/>
      <c r="J36" s="220"/>
      <c r="K36" s="220"/>
      <c r="L36" s="216"/>
      <c r="M36" t="s" s="166">
        <v>100</v>
      </c>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f>O36/N36-1</f>
      </c>
      <c r="AN36" s="171">
        <f>P36/O36-1</f>
      </c>
      <c r="AO36" s="171">
        <f>Q36/P36-1</f>
      </c>
      <c r="AP36" s="171">
        <f>R36/Q36-1</f>
      </c>
      <c r="AQ36" s="171">
        <f>T36/S36-1</f>
      </c>
      <c r="AR36" s="171">
        <f>U36/T36-1</f>
      </c>
      <c r="AS36" s="171">
        <f>V36/U36-1</f>
      </c>
      <c r="AT36" s="171">
        <f>W36/V36-1</f>
      </c>
      <c r="AU36" s="171">
        <f>Y36/X36-1</f>
      </c>
      <c r="AV36" s="171">
        <f>Z36/Y36-1</f>
      </c>
      <c r="AW36" s="171">
        <f>AA36/Z36-1</f>
      </c>
      <c r="AX36" s="171">
        <f>AB36/AA36-1</f>
      </c>
      <c r="AY36" s="171">
        <f>AD36/AC36-1</f>
      </c>
      <c r="AZ36" s="171">
        <f>AE36/AD36-1</f>
      </c>
      <c r="BA36" s="171">
        <f>AF36/AE36-1</f>
      </c>
      <c r="BB36" s="171">
        <f>AG36/AF36-1</f>
      </c>
      <c r="BC36" s="171">
        <f>AI36/AH36-1</f>
      </c>
      <c r="BD36" s="171">
        <f>AJ36/AI36-1</f>
      </c>
      <c r="BE36" s="171">
        <f>AK36/AJ36-1</f>
      </c>
      <c r="BF36" s="171">
        <f>AL36/AK36-1</f>
      </c>
      <c r="BG36" s="20"/>
      <c r="BH36" s="3"/>
      <c r="BI36" s="3"/>
      <c r="BJ36" s="3"/>
      <c r="BK36" s="3"/>
      <c r="BL36" s="3"/>
      <c r="BM36" s="3"/>
    </row>
    <row r="37" ht="15" customHeight="1">
      <c r="A37" t="s" s="166">
        <v>101</v>
      </c>
      <c r="B37" s="197"/>
      <c r="C37" s="171"/>
      <c r="D37" s="171"/>
      <c r="E37" s="171"/>
      <c r="F37" s="171"/>
      <c r="G37" s="171"/>
      <c r="H37" s="220"/>
      <c r="I37" s="220"/>
      <c r="J37" s="220"/>
      <c r="K37" s="220"/>
      <c r="L37" s="216"/>
      <c r="M37" t="s" s="166">
        <v>101</v>
      </c>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f>O37/N37-1</f>
      </c>
      <c r="AN37" s="171">
        <f>P37/O37-1</f>
      </c>
      <c r="AO37" s="171">
        <f>Q37/P37-1</f>
      </c>
      <c r="AP37" s="171">
        <f>R37/Q37-1</f>
      </c>
      <c r="AQ37" s="171">
        <f>T37/S37-1</f>
      </c>
      <c r="AR37" s="171">
        <f>U37/T37-1</f>
      </c>
      <c r="AS37" s="171">
        <f>V37/U37-1</f>
      </c>
      <c r="AT37" s="171">
        <f>W37/V37-1</f>
      </c>
      <c r="AU37" s="171">
        <f>Y37/X37-1</f>
      </c>
      <c r="AV37" s="171">
        <f>Z37/Y37-1</f>
      </c>
      <c r="AW37" s="171">
        <f>AA37/Z37-1</f>
      </c>
      <c r="AX37" s="171">
        <f>AB37/AA37-1</f>
      </c>
      <c r="AY37" s="171">
        <f>AD37/AC37-1</f>
      </c>
      <c r="AZ37" s="171">
        <f>AE37/AD37-1</f>
      </c>
      <c r="BA37" s="171">
        <f>AF37/AE37-1</f>
      </c>
      <c r="BB37" s="171">
        <f>AG37/AF37-1</f>
      </c>
      <c r="BC37" s="171">
        <f>AI37/AH37-1</f>
      </c>
      <c r="BD37" s="171">
        <f>AJ37/AI37-1</f>
      </c>
      <c r="BE37" s="171">
        <f>AK37/AJ37-1</f>
      </c>
      <c r="BF37" s="171">
        <f>AL37/AK37-1</f>
      </c>
      <c r="BG37" s="20"/>
      <c r="BH37" s="3"/>
      <c r="BI37" s="3"/>
      <c r="BJ37" s="3"/>
      <c r="BK37" s="3"/>
      <c r="BL37" s="3"/>
      <c r="BM37" s="3"/>
    </row>
    <row r="38" ht="15" customHeight="1">
      <c r="A38" t="s" s="166">
        <v>102</v>
      </c>
      <c r="B38" s="197"/>
      <c r="C38" s="171"/>
      <c r="D38" s="171"/>
      <c r="E38" s="171"/>
      <c r="F38" s="171"/>
      <c r="G38" s="171"/>
      <c r="H38" s="220"/>
      <c r="I38" s="220"/>
      <c r="J38" s="220"/>
      <c r="K38" s="220"/>
      <c r="L38" s="216"/>
      <c r="M38" t="s" s="166">
        <v>102</v>
      </c>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f>O38/N38-1</f>
      </c>
      <c r="AN38" s="171">
        <f>P38/O38-1</f>
      </c>
      <c r="AO38" s="171">
        <f>Q38/P38-1</f>
      </c>
      <c r="AP38" s="171">
        <f>R38/Q38-1</f>
      </c>
      <c r="AQ38" s="171">
        <f>T38/S38-1</f>
      </c>
      <c r="AR38" s="171">
        <f>U38/T38-1</f>
      </c>
      <c r="AS38" s="171">
        <f>V38/U38-1</f>
      </c>
      <c r="AT38" s="171">
        <f>W38/V38-1</f>
      </c>
      <c r="AU38" s="171">
        <f>Y38/X38-1</f>
      </c>
      <c r="AV38" s="171">
        <f>Z38/Y38-1</f>
      </c>
      <c r="AW38" s="171">
        <f>AA38/Z38-1</f>
      </c>
      <c r="AX38" s="171">
        <f>AB38/AA38-1</f>
      </c>
      <c r="AY38" s="171">
        <f>AD38/AC38-1</f>
      </c>
      <c r="AZ38" s="171">
        <f>AE38/AD38-1</f>
      </c>
      <c r="BA38" s="171">
        <f>AF38/AE38-1</f>
      </c>
      <c r="BB38" s="171">
        <f>AG38/AF38-1</f>
      </c>
      <c r="BC38" s="171">
        <f>AI38/AH38-1</f>
      </c>
      <c r="BD38" s="171">
        <f>AJ38/AI38-1</f>
      </c>
      <c r="BE38" s="171">
        <f>AK38/AJ38-1</f>
      </c>
      <c r="BF38" s="171">
        <f>AL38/AK38-1</f>
      </c>
      <c r="BG38" s="20"/>
      <c r="BH38" s="3"/>
      <c r="BI38" s="3"/>
      <c r="BJ38" s="3"/>
      <c r="BK38" s="3"/>
      <c r="BL38" s="3"/>
      <c r="BM38" s="3"/>
    </row>
    <row r="39" ht="15" customHeight="1">
      <c r="A39" t="s" s="166">
        <v>103</v>
      </c>
      <c r="B39" s="197"/>
      <c r="C39" s="171"/>
      <c r="D39" s="171"/>
      <c r="E39" s="171"/>
      <c r="F39" s="171"/>
      <c r="G39" s="171"/>
      <c r="H39" s="220"/>
      <c r="I39" s="220"/>
      <c r="J39" s="220"/>
      <c r="K39" s="220"/>
      <c r="L39" s="216"/>
      <c r="M39" t="s" s="166">
        <v>103</v>
      </c>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f>O39/N39-1</f>
      </c>
      <c r="AN39" s="171">
        <f>P39/O39-1</f>
      </c>
      <c r="AO39" s="171">
        <f>Q39/P39-1</f>
      </c>
      <c r="AP39" s="171">
        <f>R39/Q39-1</f>
      </c>
      <c r="AQ39" s="171">
        <f>T39/S39-1</f>
      </c>
      <c r="AR39" s="171">
        <f>U39/T39-1</f>
      </c>
      <c r="AS39" s="171">
        <f>V39/U39-1</f>
      </c>
      <c r="AT39" s="171">
        <f>W39/V39-1</f>
      </c>
      <c r="AU39" s="171">
        <f>Y39/X39-1</f>
      </c>
      <c r="AV39" s="171">
        <f>Z39/Y39-1</f>
      </c>
      <c r="AW39" s="171">
        <f>AA39/Z39-1</f>
      </c>
      <c r="AX39" s="171">
        <f>AB39/AA39-1</f>
      </c>
      <c r="AY39" s="171">
        <f>AD39/AC39-1</f>
      </c>
      <c r="AZ39" s="171">
        <f>AE39/AD39-1</f>
      </c>
      <c r="BA39" s="171">
        <f>AF39/AE39-1</f>
      </c>
      <c r="BB39" s="171">
        <f>AG39/AF39-1</f>
      </c>
      <c r="BC39" s="171">
        <f>AI39/AH39-1</f>
      </c>
      <c r="BD39" s="171">
        <f>AJ39/AI39-1</f>
      </c>
      <c r="BE39" s="171">
        <f>AK39/AJ39-1</f>
      </c>
      <c r="BF39" s="171">
        <f>AL39/AK39-1</f>
      </c>
      <c r="BG39" s="20"/>
      <c r="BH39" s="3"/>
      <c r="BI39" s="3"/>
      <c r="BJ39" s="3"/>
      <c r="BK39" s="3"/>
      <c r="BL39" s="3"/>
      <c r="BM39" s="3"/>
    </row>
    <row r="40" ht="15" customHeight="1">
      <c r="A40" t="s" s="166">
        <v>253</v>
      </c>
      <c r="B40" s="197"/>
      <c r="C40" s="171"/>
      <c r="D40" s="171"/>
      <c r="E40" s="171"/>
      <c r="F40" s="171"/>
      <c r="G40" s="171"/>
      <c r="H40" s="220"/>
      <c r="I40" s="220"/>
      <c r="J40" s="220"/>
      <c r="K40" s="220"/>
      <c r="L40" s="216"/>
      <c r="M40" t="s" s="166">
        <v>104</v>
      </c>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f>O40/N40-1</f>
      </c>
      <c r="AN40" s="171">
        <f>P40/O40-1</f>
      </c>
      <c r="AO40" s="171">
        <f>Q40/P40-1</f>
      </c>
      <c r="AP40" s="171">
        <f>R40/Q40-1</f>
      </c>
      <c r="AQ40" s="171">
        <f>T40/S40-1</f>
      </c>
      <c r="AR40" s="171">
        <f>U40/T40-1</f>
      </c>
      <c r="AS40" s="171">
        <f>V40/U40-1</f>
      </c>
      <c r="AT40" s="171">
        <f>W40/V40-1</f>
      </c>
      <c r="AU40" s="171">
        <f>Y40/X40-1</f>
      </c>
      <c r="AV40" s="171">
        <f>Z40/Y40-1</f>
      </c>
      <c r="AW40" s="171">
        <f>AA40/Z40-1</f>
      </c>
      <c r="AX40" s="171">
        <f>AB40/AA40-1</f>
      </c>
      <c r="AY40" s="171">
        <f>AD40/AC40-1</f>
      </c>
      <c r="AZ40" s="171">
        <f>AE40/AD40-1</f>
      </c>
      <c r="BA40" s="171">
        <f>AF40/AE40-1</f>
      </c>
      <c r="BB40" s="171">
        <f>AG40/AF40-1</f>
      </c>
      <c r="BC40" s="171">
        <f>AI40/AH40-1</f>
      </c>
      <c r="BD40" s="171">
        <f>AJ40/AI40-1</f>
      </c>
      <c r="BE40" s="171">
        <f>AK40/AJ40-1</f>
      </c>
      <c r="BF40" s="171">
        <f>AL40/AK40-1</f>
      </c>
      <c r="BG40" s="20"/>
      <c r="BH40" s="3"/>
      <c r="BI40" s="3"/>
      <c r="BJ40" s="3"/>
      <c r="BK40" s="3"/>
      <c r="BL40" s="3"/>
      <c r="BM40" s="3"/>
    </row>
    <row r="41" ht="15" customHeight="1">
      <c r="A41" t="s" s="166">
        <v>105</v>
      </c>
      <c r="B41" s="197"/>
      <c r="C41" s="171"/>
      <c r="D41" s="171"/>
      <c r="E41" s="171"/>
      <c r="F41" s="171"/>
      <c r="G41" s="171"/>
      <c r="H41" s="220"/>
      <c r="I41" s="220"/>
      <c r="J41" s="220"/>
      <c r="K41" s="220"/>
      <c r="L41" s="216"/>
      <c r="M41" t="s" s="166">
        <v>105</v>
      </c>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f>O41/N41-1</f>
      </c>
      <c r="AN41" s="171">
        <f>P41/O41-1</f>
      </c>
      <c r="AO41" s="171">
        <f>Q41/P41-1</f>
      </c>
      <c r="AP41" s="171">
        <f>R41/Q41-1</f>
      </c>
      <c r="AQ41" s="171">
        <f>T41/S41-1</f>
      </c>
      <c r="AR41" s="171">
        <f>U41/T41-1</f>
      </c>
      <c r="AS41" s="171">
        <f>V41/U41-1</f>
      </c>
      <c r="AT41" s="171">
        <f>W41/V41-1</f>
      </c>
      <c r="AU41" s="171">
        <f>Y41/X41-1</f>
      </c>
      <c r="AV41" s="171">
        <f>Z41/Y41-1</f>
      </c>
      <c r="AW41" s="171">
        <f>AA41/Z41-1</f>
      </c>
      <c r="AX41" s="171">
        <f>AB41/AA41-1</f>
      </c>
      <c r="AY41" s="171">
        <f>AD41/AC41-1</f>
      </c>
      <c r="AZ41" s="171">
        <f>AE41/AD41-1</f>
      </c>
      <c r="BA41" s="171">
        <f>AF41/AE41-1</f>
      </c>
      <c r="BB41" s="171">
        <f>AG41/AF41-1</f>
      </c>
      <c r="BC41" s="171">
        <f>AI41/AH41-1</f>
      </c>
      <c r="BD41" s="171">
        <f>AJ41/AI41-1</f>
      </c>
      <c r="BE41" s="171">
        <f>AK41/AJ41-1</f>
      </c>
      <c r="BF41" s="171">
        <f>AL41/AK41-1</f>
      </c>
      <c r="BG41" s="20"/>
      <c r="BH41" s="3"/>
      <c r="BI41" s="3"/>
      <c r="BJ41" s="3"/>
      <c r="BK41" s="3"/>
      <c r="BL41" s="3"/>
      <c r="BM41" s="3"/>
    </row>
    <row r="42" ht="15" customHeight="1">
      <c r="A42" t="s" s="166">
        <v>106</v>
      </c>
      <c r="B42" s="197"/>
      <c r="C42" s="171"/>
      <c r="D42" s="171"/>
      <c r="E42" s="171"/>
      <c r="F42" s="171"/>
      <c r="G42" s="171"/>
      <c r="H42" s="220"/>
      <c r="I42" s="220"/>
      <c r="J42" s="220"/>
      <c r="K42" s="220"/>
      <c r="L42" s="216"/>
      <c r="M42" t="s" s="166">
        <v>106</v>
      </c>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f>O42/N42-1</f>
      </c>
      <c r="AN42" s="171">
        <f>P42/O42-1</f>
      </c>
      <c r="AO42" s="171">
        <f>Q42/P42-1</f>
      </c>
      <c r="AP42" s="171">
        <f>R42/Q42-1</f>
      </c>
      <c r="AQ42" s="171">
        <f>T42/S42-1</f>
      </c>
      <c r="AR42" s="171">
        <f>U42/T42-1</f>
      </c>
      <c r="AS42" s="171">
        <f>V42/U42-1</f>
      </c>
      <c r="AT42" s="171">
        <f>W42/V42-1</f>
      </c>
      <c r="AU42" s="171">
        <f>Y42/X42-1</f>
      </c>
      <c r="AV42" s="171">
        <f>Z42/Y42-1</f>
      </c>
      <c r="AW42" s="171">
        <f>AA42/Z42-1</f>
      </c>
      <c r="AX42" s="171">
        <f>AB42/AA42-1</f>
      </c>
      <c r="AY42" s="171">
        <f>AD42/AC42-1</f>
      </c>
      <c r="AZ42" s="171">
        <f>AE42/AD42-1</f>
      </c>
      <c r="BA42" s="171">
        <f>AF42/AE42-1</f>
      </c>
      <c r="BB42" s="171">
        <f>AG42/AF42-1</f>
      </c>
      <c r="BC42" s="171">
        <f>AI42/AH42-1</f>
      </c>
      <c r="BD42" s="171">
        <f>AJ42/AI42-1</f>
      </c>
      <c r="BE42" s="171">
        <f>AK42/AJ42-1</f>
      </c>
      <c r="BF42" s="171">
        <f>AL42/AK42-1</f>
      </c>
      <c r="BG42" s="20"/>
      <c r="BH42" s="3"/>
      <c r="BI42" s="3"/>
      <c r="BJ42" s="3"/>
      <c r="BK42" s="3"/>
      <c r="BL42" s="3"/>
      <c r="BM42" s="3"/>
    </row>
    <row r="43" ht="15" customHeight="1">
      <c r="A43" t="s" s="166">
        <v>107</v>
      </c>
      <c r="B43" s="197"/>
      <c r="C43" s="171"/>
      <c r="D43" s="171"/>
      <c r="E43" s="171"/>
      <c r="F43" s="171"/>
      <c r="G43" s="171"/>
      <c r="H43" s="220"/>
      <c r="I43" s="220"/>
      <c r="J43" s="220"/>
      <c r="K43" s="220"/>
      <c r="L43" s="216"/>
      <c r="M43" t="s" s="166">
        <v>107</v>
      </c>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f>O43/N43-1</f>
      </c>
      <c r="AN43" s="171">
        <f>P43/O43-1</f>
      </c>
      <c r="AO43" s="171">
        <f>Q43/P43-1</f>
      </c>
      <c r="AP43" s="171">
        <f>R43/Q43-1</f>
      </c>
      <c r="AQ43" s="171">
        <f>T43/S43-1</f>
      </c>
      <c r="AR43" s="171">
        <f>U43/T43-1</f>
      </c>
      <c r="AS43" s="171">
        <f>V43/U43-1</f>
      </c>
      <c r="AT43" s="171">
        <f>W43/V43-1</f>
      </c>
      <c r="AU43" s="171">
        <f>Y43/X43-1</f>
      </c>
      <c r="AV43" s="171">
        <f>Z43/Y43-1</f>
      </c>
      <c r="AW43" s="171">
        <f>AA43/Z43-1</f>
      </c>
      <c r="AX43" s="171">
        <f>AB43/AA43-1</f>
      </c>
      <c r="AY43" s="171">
        <f>AD43/AC43-1</f>
      </c>
      <c r="AZ43" s="171">
        <f>AE43/AD43-1</f>
      </c>
      <c r="BA43" s="171">
        <f>AF43/AE43-1</f>
      </c>
      <c r="BB43" s="171">
        <f>AG43/AF43-1</f>
      </c>
      <c r="BC43" s="171">
        <f>AI43/AH43-1</f>
      </c>
      <c r="BD43" s="171">
        <f>AJ43/AI43-1</f>
      </c>
      <c r="BE43" s="171">
        <f>AK43/AJ43-1</f>
      </c>
      <c r="BF43" s="171">
        <f>AL43/AK43-1</f>
      </c>
      <c r="BG43" s="20"/>
      <c r="BH43" s="3"/>
      <c r="BI43" s="3"/>
      <c r="BJ43" s="3"/>
      <c r="BK43" s="3"/>
      <c r="BL43" s="3"/>
      <c r="BM43" s="3"/>
    </row>
    <row r="44" ht="15" customHeight="1">
      <c r="A44" t="s" s="166">
        <v>108</v>
      </c>
      <c r="B44" s="197"/>
      <c r="C44" s="171"/>
      <c r="D44" s="171"/>
      <c r="E44" s="171"/>
      <c r="F44" s="171"/>
      <c r="G44" s="171"/>
      <c r="H44" s="220"/>
      <c r="I44" s="220"/>
      <c r="J44" s="220"/>
      <c r="K44" s="220"/>
      <c r="L44" s="216"/>
      <c r="M44" t="s" s="166">
        <v>108</v>
      </c>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f>O44/N44-1</f>
      </c>
      <c r="AN44" s="171">
        <f>P44/O44-1</f>
      </c>
      <c r="AO44" s="171">
        <f>Q44/P44-1</f>
      </c>
      <c r="AP44" s="171">
        <f>R44/Q44-1</f>
      </c>
      <c r="AQ44" s="171">
        <f>T44/S44-1</f>
      </c>
      <c r="AR44" s="171">
        <f>U44/T44-1</f>
      </c>
      <c r="AS44" s="171">
        <f>V44/U44-1</f>
      </c>
      <c r="AT44" s="171">
        <f>W44/V44-1</f>
      </c>
      <c r="AU44" s="171">
        <f>Y44/X44-1</f>
      </c>
      <c r="AV44" s="171">
        <f>Z44/Y44-1</f>
      </c>
      <c r="AW44" s="171">
        <f>AA44/Z44-1</f>
      </c>
      <c r="AX44" s="171">
        <f>AB44/AA44-1</f>
      </c>
      <c r="AY44" s="171">
        <f>AD44/AC44-1</f>
      </c>
      <c r="AZ44" s="171">
        <f>AE44/AD44-1</f>
      </c>
      <c r="BA44" s="171">
        <f>AF44/AE44-1</f>
      </c>
      <c r="BB44" s="171">
        <f>AG44/AF44-1</f>
      </c>
      <c r="BC44" s="171">
        <f>AI44/AH44-1</f>
      </c>
      <c r="BD44" s="171">
        <f>AJ44/AI44-1</f>
      </c>
      <c r="BE44" s="171">
        <f>AK44/AJ44-1</f>
      </c>
      <c r="BF44" s="171">
        <f>AL44/AK44-1</f>
      </c>
      <c r="BG44" s="228"/>
      <c r="BH44" s="3"/>
      <c r="BI44" s="3"/>
      <c r="BJ44" s="3"/>
      <c r="BK44" s="3"/>
      <c r="BL44" s="3"/>
      <c r="BM44" s="3"/>
    </row>
    <row r="45" ht="15" customHeight="1">
      <c r="A45" t="s" s="166">
        <v>109</v>
      </c>
      <c r="B45" s="197"/>
      <c r="C45" s="171"/>
      <c r="D45" s="171"/>
      <c r="E45" s="171"/>
      <c r="F45" s="171"/>
      <c r="G45" s="171"/>
      <c r="H45" s="220"/>
      <c r="I45" s="220"/>
      <c r="J45" s="220"/>
      <c r="K45" s="220"/>
      <c r="L45" s="216"/>
      <c r="M45" t="s" s="166">
        <v>109</v>
      </c>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f>O45/N45-1</f>
      </c>
      <c r="AN45" s="171">
        <f>P45/O45-1</f>
      </c>
      <c r="AO45" s="171">
        <f>Q45/P45-1</f>
      </c>
      <c r="AP45" s="171">
        <f>R45/Q45-1</f>
      </c>
      <c r="AQ45" s="171">
        <f>T45/S45-1</f>
      </c>
      <c r="AR45" s="171">
        <f>U45/T45-1</f>
      </c>
      <c r="AS45" s="171">
        <f>V45/U45-1</f>
      </c>
      <c r="AT45" s="171">
        <f>W45/V45-1</f>
      </c>
      <c r="AU45" s="171">
        <f>Y45/X45-1</f>
      </c>
      <c r="AV45" s="171">
        <f>Z45/Y45-1</f>
      </c>
      <c r="AW45" s="171">
        <f>AA45/Z45-1</f>
      </c>
      <c r="AX45" s="171">
        <f>AB45/AA45-1</f>
      </c>
      <c r="AY45" s="171">
        <f>AD45/AC45-1</f>
      </c>
      <c r="AZ45" s="171">
        <f>AE45/AD45-1</f>
      </c>
      <c r="BA45" s="171">
        <f>AF45/AE45-1</f>
      </c>
      <c r="BB45" s="171">
        <f>AG45/AF45-1</f>
      </c>
      <c r="BC45" s="171">
        <f>AI45/AH45-1</f>
      </c>
      <c r="BD45" s="171">
        <f>AJ45/AI45-1</f>
      </c>
      <c r="BE45" s="171">
        <f>AK45/AJ45-1</f>
      </c>
      <c r="BF45" s="171">
        <f>AL45/AK45-1</f>
      </c>
      <c r="BG45" s="20"/>
      <c r="BH45" s="3"/>
      <c r="BI45" s="3"/>
      <c r="BJ45" s="3"/>
      <c r="BK45" s="3"/>
      <c r="BL45" s="3"/>
      <c r="BM45" s="3"/>
    </row>
    <row r="46" ht="15" customHeight="1">
      <c r="A46" t="s" s="166">
        <v>110</v>
      </c>
      <c r="B46" s="197"/>
      <c r="C46" s="171"/>
      <c r="D46" s="171"/>
      <c r="E46" s="171"/>
      <c r="F46" s="171"/>
      <c r="G46" s="171"/>
      <c r="H46" s="220"/>
      <c r="I46" s="220"/>
      <c r="J46" s="220"/>
      <c r="K46" s="220"/>
      <c r="L46" s="216"/>
      <c r="M46" t="s" s="166">
        <v>110</v>
      </c>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f>O46/N46-1</f>
      </c>
      <c r="AN46" s="171">
        <f>P46/O46-1</f>
      </c>
      <c r="AO46" s="171">
        <f>Q46/P46-1</f>
      </c>
      <c r="AP46" s="171">
        <f>R46/Q46-1</f>
      </c>
      <c r="AQ46" s="171">
        <f>T46/S46-1</f>
      </c>
      <c r="AR46" s="171">
        <f>U46/T46-1</f>
      </c>
      <c r="AS46" s="171">
        <f>V46/U46-1</f>
      </c>
      <c r="AT46" s="171">
        <f>W46/V46-1</f>
      </c>
      <c r="AU46" s="171">
        <f>Y46/X46-1</f>
      </c>
      <c r="AV46" s="171">
        <f>Z46/Y46-1</f>
      </c>
      <c r="AW46" s="171">
        <f>AA46/Z46-1</f>
      </c>
      <c r="AX46" s="171">
        <f>AB46/AA46-1</f>
      </c>
      <c r="AY46" s="171">
        <f>AD46/AC46-1</f>
      </c>
      <c r="AZ46" s="171">
        <f>AE46/AD46-1</f>
      </c>
      <c r="BA46" s="171">
        <f>AF46/AE46-1</f>
      </c>
      <c r="BB46" s="171">
        <f>AG46/AF46-1</f>
      </c>
      <c r="BC46" s="171">
        <f>AI46/AH46-1</f>
      </c>
      <c r="BD46" s="171">
        <f>AJ46/AI46-1</f>
      </c>
      <c r="BE46" s="171">
        <f>AK46/AJ46-1</f>
      </c>
      <c r="BF46" s="171">
        <f>AL46/AK46-1</f>
      </c>
      <c r="BG46" s="228"/>
      <c r="BH46" s="3"/>
      <c r="BI46" s="3"/>
      <c r="BJ46" s="3"/>
      <c r="BK46" s="3"/>
      <c r="BL46" s="3"/>
      <c r="BM46" s="3"/>
    </row>
    <row r="47" ht="15" customHeight="1">
      <c r="A47" t="s" s="166">
        <v>111</v>
      </c>
      <c r="B47" s="197"/>
      <c r="C47" s="171"/>
      <c r="D47" s="171"/>
      <c r="E47" s="171"/>
      <c r="F47" s="171"/>
      <c r="G47" s="171"/>
      <c r="H47" s="220"/>
      <c r="I47" s="220"/>
      <c r="J47" s="220"/>
      <c r="K47" s="220"/>
      <c r="L47" s="216"/>
      <c r="M47" t="s" s="166">
        <v>111</v>
      </c>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f>O47/N47-1</f>
      </c>
      <c r="AN47" s="171">
        <f>P47/O47-1</f>
      </c>
      <c r="AO47" s="171">
        <f>Q47/P47-1</f>
      </c>
      <c r="AP47" s="171">
        <f>R47/Q47-1</f>
      </c>
      <c r="AQ47" s="171">
        <f>T47/S47-1</f>
      </c>
      <c r="AR47" s="171">
        <f>U47/T47-1</f>
      </c>
      <c r="AS47" s="171">
        <f>V47/U47-1</f>
      </c>
      <c r="AT47" s="171">
        <f>W47/V47-1</f>
      </c>
      <c r="AU47" s="171">
        <f>Y47/X47-1</f>
      </c>
      <c r="AV47" s="171">
        <f>Z47/Y47-1</f>
      </c>
      <c r="AW47" s="171">
        <f>AA47/Z47-1</f>
      </c>
      <c r="AX47" s="171">
        <f>AB47/AA47-1</f>
      </c>
      <c r="AY47" s="171">
        <f>AD47/AC47-1</f>
      </c>
      <c r="AZ47" s="171">
        <f>AE47/AD47-1</f>
      </c>
      <c r="BA47" s="171">
        <f>AF47/AE47-1</f>
      </c>
      <c r="BB47" s="171">
        <f>AG47/AF47-1</f>
      </c>
      <c r="BC47" s="171">
        <f>AI47/AH47-1</f>
      </c>
      <c r="BD47" s="171">
        <f>AJ47/AI47-1</f>
      </c>
      <c r="BE47" s="171">
        <f>AK47/AJ47-1</f>
      </c>
      <c r="BF47" s="171">
        <f>AL47/AK47-1</f>
      </c>
      <c r="BG47" s="228"/>
      <c r="BH47" s="3"/>
      <c r="BI47" s="3"/>
      <c r="BJ47" s="3"/>
      <c r="BK47" s="3"/>
      <c r="BL47" s="3"/>
      <c r="BM47" s="3"/>
    </row>
    <row r="48" ht="15" customHeight="1">
      <c r="A48" t="s" s="166">
        <v>254</v>
      </c>
      <c r="B48" s="197"/>
      <c r="C48" s="171"/>
      <c r="D48" s="171"/>
      <c r="E48" s="171"/>
      <c r="F48" s="171"/>
      <c r="G48" s="171"/>
      <c r="H48" s="220"/>
      <c r="I48" s="220"/>
      <c r="J48" s="220"/>
      <c r="K48" s="220"/>
      <c r="L48" s="216"/>
      <c r="M48" t="s" s="166">
        <v>254</v>
      </c>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f>O48/N48-1</f>
      </c>
      <c r="AN48" s="171">
        <f>P48/O48-1</f>
      </c>
      <c r="AO48" s="171">
        <f>Q48/P48-1</f>
      </c>
      <c r="AP48" s="171">
        <f>R48/Q48-1</f>
      </c>
      <c r="AQ48" s="171">
        <f>T48/S48-1</f>
      </c>
      <c r="AR48" s="171">
        <f>U48/T48-1</f>
      </c>
      <c r="AS48" s="171">
        <f>V48/U48-1</f>
      </c>
      <c r="AT48" s="171">
        <f>W48/V48-1</f>
      </c>
      <c r="AU48" s="171">
        <f>Y48/X48-1</f>
      </c>
      <c r="AV48" s="171">
        <f>Z48/Y48-1</f>
      </c>
      <c r="AW48" s="171">
        <f>AA48/Z48-1</f>
      </c>
      <c r="AX48" s="171">
        <f>AB48/AA48-1</f>
      </c>
      <c r="AY48" s="171">
        <f>AD48/AC48-1</f>
      </c>
      <c r="AZ48" s="171">
        <f>AE48/AD48-1</f>
      </c>
      <c r="BA48" s="171">
        <f>AF48/AE48-1</f>
      </c>
      <c r="BB48" s="171">
        <f>AG48/AF48-1</f>
      </c>
      <c r="BC48" s="171">
        <f>AI48/AH48-1</f>
      </c>
      <c r="BD48" s="171">
        <f>AJ48/AI48-1</f>
      </c>
      <c r="BE48" s="171">
        <f>AK48/AJ48-1</f>
      </c>
      <c r="BF48" s="171">
        <f>AL48/AK48-1</f>
      </c>
      <c r="BG48" s="228"/>
      <c r="BH48" s="3"/>
      <c r="BI48" s="3"/>
      <c r="BJ48" s="3"/>
      <c r="BK48" s="3"/>
      <c r="BL48" s="3"/>
      <c r="BM48" s="3"/>
    </row>
    <row r="49" ht="15" customHeight="1">
      <c r="A49" t="s" s="166">
        <v>255</v>
      </c>
      <c r="B49" s="197"/>
      <c r="C49" s="171"/>
      <c r="D49" s="171"/>
      <c r="E49" s="171"/>
      <c r="F49" s="171"/>
      <c r="G49" s="171"/>
      <c r="H49" s="220"/>
      <c r="I49" s="220"/>
      <c r="J49" s="220"/>
      <c r="K49" s="220"/>
      <c r="L49" s="216"/>
      <c r="M49" t="s" s="166">
        <v>255</v>
      </c>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f>O49/N49-1</f>
      </c>
      <c r="AN49" s="171">
        <f>P49/O49-1</f>
      </c>
      <c r="AO49" s="171">
        <f>Q49/P49-1</f>
      </c>
      <c r="AP49" s="171">
        <f>R49/Q49-1</f>
      </c>
      <c r="AQ49" s="171">
        <f>T49/S49-1</f>
      </c>
      <c r="AR49" s="171">
        <f>U49/T49-1</f>
      </c>
      <c r="AS49" s="171">
        <f>V49/U49-1</f>
      </c>
      <c r="AT49" s="171">
        <f>W49/V49-1</f>
      </c>
      <c r="AU49" s="171">
        <f>Y49/X49-1</f>
      </c>
      <c r="AV49" s="171">
        <f>Z49/Y49-1</f>
      </c>
      <c r="AW49" s="171">
        <f>AA49/Z49-1</f>
      </c>
      <c r="AX49" s="171">
        <f>AB49/AA49-1</f>
      </c>
      <c r="AY49" s="171">
        <f>AD49/AC49-1</f>
      </c>
      <c r="AZ49" s="171">
        <f>AE49/AD49-1</f>
      </c>
      <c r="BA49" s="171">
        <f>AF49/AE49-1</f>
      </c>
      <c r="BB49" s="171">
        <f>AG49/AF49-1</f>
      </c>
      <c r="BC49" s="171">
        <f>AI49/AH49-1</f>
      </c>
      <c r="BD49" s="171">
        <f>AJ49/AI49-1</f>
      </c>
      <c r="BE49" s="171">
        <f>AK49/AJ49-1</f>
      </c>
      <c r="BF49" s="171">
        <f>AL49/AK49-1</f>
      </c>
      <c r="BG49" s="228"/>
      <c r="BH49" s="3"/>
      <c r="BI49" s="3"/>
      <c r="BJ49" s="3"/>
      <c r="BK49" s="3"/>
      <c r="BL49" s="3"/>
      <c r="BM49" s="3"/>
    </row>
    <row r="50" ht="15" customHeight="1">
      <c r="A50" t="s" s="166">
        <v>114</v>
      </c>
      <c r="B50" s="197"/>
      <c r="C50" s="171"/>
      <c r="D50" s="171"/>
      <c r="E50" s="171"/>
      <c r="F50" s="171"/>
      <c r="G50" s="171"/>
      <c r="H50" s="220"/>
      <c r="I50" s="220"/>
      <c r="J50" s="220"/>
      <c r="K50" s="220"/>
      <c r="L50" s="216"/>
      <c r="M50" t="s" s="166">
        <v>114</v>
      </c>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f>O50/N50-1</f>
      </c>
      <c r="AN50" s="171">
        <f>P50/O50-1</f>
      </c>
      <c r="AO50" s="171">
        <f>Q50/P50-1</f>
      </c>
      <c r="AP50" s="171">
        <f>R50/Q50-1</f>
      </c>
      <c r="AQ50" s="171">
        <f>T50/S50-1</f>
      </c>
      <c r="AR50" s="171">
        <f>U50/T50-1</f>
      </c>
      <c r="AS50" s="171">
        <f>V50/U50-1</f>
      </c>
      <c r="AT50" s="171">
        <f>W50/V50-1</f>
      </c>
      <c r="AU50" s="171">
        <f>Y50/X50-1</f>
      </c>
      <c r="AV50" s="171">
        <f>Z50/Y50-1</f>
      </c>
      <c r="AW50" s="171">
        <f>AA50/Z50-1</f>
      </c>
      <c r="AX50" s="171">
        <f>AB50/AA50-1</f>
      </c>
      <c r="AY50" s="171">
        <f>AD50/AC50-1</f>
      </c>
      <c r="AZ50" s="171">
        <f>AE50/AD50-1</f>
      </c>
      <c r="BA50" s="171">
        <f>AF50/AE50-1</f>
      </c>
      <c r="BB50" s="171">
        <f>AG50/AF50-1</f>
      </c>
      <c r="BC50" s="171">
        <f>AI50/AH50-1</f>
      </c>
      <c r="BD50" s="171">
        <f>AJ50/AI50-1</f>
      </c>
      <c r="BE50" s="171">
        <f>AK50/AJ50-1</f>
      </c>
      <c r="BF50" s="171">
        <f>AL50/AK50-1</f>
      </c>
      <c r="BG50" s="228"/>
      <c r="BH50" s="3"/>
      <c r="BI50" s="3"/>
      <c r="BJ50" s="3"/>
      <c r="BK50" s="3"/>
      <c r="BL50" s="3"/>
      <c r="BM50" s="3"/>
    </row>
    <row r="51" ht="15" customHeight="1">
      <c r="A51" t="s" s="166">
        <v>115</v>
      </c>
      <c r="B51" s="197"/>
      <c r="C51" s="171"/>
      <c r="D51" s="171"/>
      <c r="E51" s="171"/>
      <c r="F51" s="171"/>
      <c r="G51" s="171"/>
      <c r="H51" s="220"/>
      <c r="I51" s="220"/>
      <c r="J51" s="220"/>
      <c r="K51" s="220"/>
      <c r="L51" s="216"/>
      <c r="M51" t="s" s="166">
        <v>115</v>
      </c>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f>O51/N51-1</f>
      </c>
      <c r="AN51" s="171">
        <f>P51/O51-1</f>
      </c>
      <c r="AO51" s="171">
        <f>Q51/P51-1</f>
      </c>
      <c r="AP51" s="171">
        <f>R51/Q51-1</f>
      </c>
      <c r="AQ51" s="171">
        <f>T51/S51-1</f>
      </c>
      <c r="AR51" s="171">
        <f>U51/T51-1</f>
      </c>
      <c r="AS51" s="171">
        <f>V51/U51-1</f>
      </c>
      <c r="AT51" s="171">
        <f>W51/V51-1</f>
      </c>
      <c r="AU51" s="171">
        <f>Y51/X51-1</f>
      </c>
      <c r="AV51" s="171">
        <f>Z51/Y51-1</f>
      </c>
      <c r="AW51" s="171">
        <f>AA51/Z51-1</f>
      </c>
      <c r="AX51" s="171">
        <f>AB51/AA51-1</f>
      </c>
      <c r="AY51" s="171">
        <f>AD51/AC51-1</f>
      </c>
      <c r="AZ51" s="171">
        <f>AE51/AD51-1</f>
      </c>
      <c r="BA51" s="171">
        <f>AF51/AE51-1</f>
      </c>
      <c r="BB51" s="171">
        <f>AG51/AF51-1</f>
      </c>
      <c r="BC51" s="171">
        <f>AI51/AH51-1</f>
      </c>
      <c r="BD51" s="171">
        <f>AJ51/AI51-1</f>
      </c>
      <c r="BE51" s="171">
        <f>AK51/AJ51-1</f>
      </c>
      <c r="BF51" s="171">
        <f>AL51/AK51-1</f>
      </c>
      <c r="BG51" s="20"/>
      <c r="BH51" s="3"/>
      <c r="BI51" s="3"/>
      <c r="BJ51" s="3"/>
      <c r="BK51" s="3"/>
      <c r="BL51" s="3"/>
      <c r="BM51" s="3"/>
    </row>
    <row r="52" ht="15" customHeight="1">
      <c r="A52" t="s" s="166">
        <v>256</v>
      </c>
      <c r="B52" s="197"/>
      <c r="C52" s="171"/>
      <c r="D52" s="171"/>
      <c r="E52" s="171"/>
      <c r="F52" s="171"/>
      <c r="G52" s="171"/>
      <c r="H52" s="220"/>
      <c r="I52" s="220"/>
      <c r="J52" s="220"/>
      <c r="K52" s="220"/>
      <c r="L52" s="216"/>
      <c r="M52" t="s" s="166">
        <v>256</v>
      </c>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f>O52/N52-1</f>
      </c>
      <c r="AN52" s="171">
        <f>P52/O52-1</f>
      </c>
      <c r="AO52" s="171">
        <f>Q52/P52-1</f>
      </c>
      <c r="AP52" s="171">
        <f>R52/Q52-1</f>
      </c>
      <c r="AQ52" s="171">
        <f>T52/S52-1</f>
      </c>
      <c r="AR52" s="171">
        <f>U52/T52-1</f>
      </c>
      <c r="AS52" s="171">
        <f>V52/U52-1</f>
      </c>
      <c r="AT52" s="171">
        <f>W52/V52-1</f>
      </c>
      <c r="AU52" s="171">
        <f>Y52/X52-1</f>
      </c>
      <c r="AV52" s="171">
        <f>Z52/Y52-1</f>
      </c>
      <c r="AW52" s="171">
        <f>AA52/Z52-1</f>
      </c>
      <c r="AX52" s="171">
        <f>AB52/AA52-1</f>
      </c>
      <c r="AY52" s="171">
        <f>AD52/AC52-1</f>
      </c>
      <c r="AZ52" s="171">
        <f>AE52/AD52-1</f>
      </c>
      <c r="BA52" s="171">
        <f>AF52/AE52-1</f>
      </c>
      <c r="BB52" s="171">
        <f>AG52/AF52-1</f>
      </c>
      <c r="BC52" s="171">
        <f>AI52/AH52-1</f>
      </c>
      <c r="BD52" s="171">
        <f>AJ52/AI52-1</f>
      </c>
      <c r="BE52" s="171">
        <f>AK52/AJ52-1</f>
      </c>
      <c r="BF52" s="171">
        <f>AL52/AK52-1</f>
      </c>
      <c r="BG52" s="20"/>
      <c r="BH52" s="3"/>
      <c r="BI52" s="3"/>
      <c r="BJ52" s="3"/>
      <c r="BK52" s="3"/>
      <c r="BL52" s="3"/>
      <c r="BM52" s="3"/>
    </row>
    <row r="53" ht="15" customHeight="1">
      <c r="A53" t="s" s="166">
        <v>257</v>
      </c>
      <c r="B53" s="197"/>
      <c r="C53" s="171"/>
      <c r="D53" s="171"/>
      <c r="E53" s="171"/>
      <c r="F53" s="171"/>
      <c r="G53" s="171"/>
      <c r="H53" s="220"/>
      <c r="I53" s="220"/>
      <c r="J53" s="220"/>
      <c r="K53" s="220"/>
      <c r="L53" s="216"/>
      <c r="M53" t="s" s="166">
        <v>257</v>
      </c>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f>O53/N53-1</f>
      </c>
      <c r="AN53" s="171">
        <f>P53/O53-1</f>
      </c>
      <c r="AO53" s="171">
        <f>Q53/P53-1</f>
      </c>
      <c r="AP53" s="171">
        <f>R53/Q53-1</f>
      </c>
      <c r="AQ53" s="171">
        <f>T53/S53-1</f>
      </c>
      <c r="AR53" s="171">
        <f>U53/T53-1</f>
      </c>
      <c r="AS53" s="171">
        <f>V53/U53-1</f>
      </c>
      <c r="AT53" s="171">
        <f>W53/V53-1</f>
      </c>
      <c r="AU53" s="171">
        <f>Y53/X53-1</f>
      </c>
      <c r="AV53" s="171">
        <f>Z53/Y53-1</f>
      </c>
      <c r="AW53" s="171">
        <f>AA53/Z53-1</f>
      </c>
      <c r="AX53" s="171">
        <f>AB53/AA53-1</f>
      </c>
      <c r="AY53" s="171">
        <f>AD53/AC53-1</f>
      </c>
      <c r="AZ53" s="171">
        <f>AE53/AD53-1</f>
      </c>
      <c r="BA53" s="171">
        <f>AF53/AE53-1</f>
      </c>
      <c r="BB53" s="171">
        <f>AG53/AF53-1</f>
      </c>
      <c r="BC53" s="171">
        <f>AI53/AH53-1</f>
      </c>
      <c r="BD53" s="171">
        <f>AJ53/AI53-1</f>
      </c>
      <c r="BE53" s="171">
        <f>AK53/AJ53-1</f>
      </c>
      <c r="BF53" s="171">
        <f>AL53/AK53-1</f>
      </c>
      <c r="BG53" s="20"/>
      <c r="BH53" s="3"/>
      <c r="BI53" s="3"/>
      <c r="BJ53" s="3"/>
      <c r="BK53" s="3"/>
      <c r="BL53" s="3"/>
      <c r="BM53" s="3"/>
    </row>
    <row r="54" ht="15" customHeight="1">
      <c r="A54" t="s" s="166">
        <v>118</v>
      </c>
      <c r="B54" s="197"/>
      <c r="C54" s="171"/>
      <c r="D54" s="171"/>
      <c r="E54" s="171"/>
      <c r="F54" s="171"/>
      <c r="G54" s="171"/>
      <c r="H54" s="220"/>
      <c r="I54" s="220"/>
      <c r="J54" s="220"/>
      <c r="K54" s="220"/>
      <c r="L54" s="216"/>
      <c r="M54" t="s" s="166">
        <v>118</v>
      </c>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f>O54/N54-1</f>
      </c>
      <c r="AN54" s="171">
        <f>P54/O54-1</f>
      </c>
      <c r="AO54" s="171">
        <f>Q54/P54-1</f>
      </c>
      <c r="AP54" s="171">
        <f>R54/Q54-1</f>
      </c>
      <c r="AQ54" s="171">
        <f>T54/S54-1</f>
      </c>
      <c r="AR54" s="171">
        <f>U54/T54-1</f>
      </c>
      <c r="AS54" s="171">
        <f>V54/U54-1</f>
      </c>
      <c r="AT54" s="171">
        <f>W54/V54-1</f>
      </c>
      <c r="AU54" s="171">
        <f>Y54/X54-1</f>
      </c>
      <c r="AV54" s="171">
        <f>Z54/Y54-1</f>
      </c>
      <c r="AW54" s="171">
        <f>AA54/Z54-1</f>
      </c>
      <c r="AX54" s="171">
        <f>AB54/AA54-1</f>
      </c>
      <c r="AY54" s="171">
        <f>AD54/AC54-1</f>
      </c>
      <c r="AZ54" s="171">
        <f>AE54/AD54-1</f>
      </c>
      <c r="BA54" s="171">
        <f>AF54/AE54-1</f>
      </c>
      <c r="BB54" s="171">
        <f>AG54/AF54-1</f>
      </c>
      <c r="BC54" s="171">
        <f>AI54/AH54-1</f>
      </c>
      <c r="BD54" s="171">
        <f>AJ54/AI54-1</f>
      </c>
      <c r="BE54" s="171">
        <f>AK54/AJ54-1</f>
      </c>
      <c r="BF54" s="171">
        <f>AL54/AK54-1</f>
      </c>
      <c r="BG54" s="20"/>
      <c r="BH54" s="3"/>
      <c r="BI54" s="3"/>
      <c r="BJ54" s="3"/>
      <c r="BK54" s="3"/>
      <c r="BL54" s="3"/>
      <c r="BM54" s="3"/>
    </row>
    <row r="55" ht="15" customHeight="1">
      <c r="A55" t="s" s="166">
        <v>119</v>
      </c>
      <c r="B55" s="197"/>
      <c r="C55" s="171"/>
      <c r="D55" s="171"/>
      <c r="E55" s="171"/>
      <c r="F55" s="171"/>
      <c r="G55" s="171"/>
      <c r="H55" s="220"/>
      <c r="I55" s="220"/>
      <c r="J55" s="220"/>
      <c r="K55" s="220"/>
      <c r="L55" s="216"/>
      <c r="M55" t="s" s="166">
        <v>119</v>
      </c>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f>O55/N55-1</f>
      </c>
      <c r="AN55" s="171">
        <f>P55/O55-1</f>
      </c>
      <c r="AO55" s="171">
        <f>Q55/P55-1</f>
      </c>
      <c r="AP55" s="171">
        <f>R55/Q55-1</f>
      </c>
      <c r="AQ55" s="171">
        <f>T55/S55-1</f>
      </c>
      <c r="AR55" s="171">
        <f>U55/T55-1</f>
      </c>
      <c r="AS55" s="171">
        <f>V55/U55-1</f>
      </c>
      <c r="AT55" s="171">
        <f>W55/V55-1</f>
      </c>
      <c r="AU55" s="171">
        <f>Y55/X55-1</f>
      </c>
      <c r="AV55" s="171">
        <f>Z55/Y55-1</f>
      </c>
      <c r="AW55" s="171">
        <f>AA55/Z55-1</f>
      </c>
      <c r="AX55" s="171">
        <f>AB55/AA55-1</f>
      </c>
      <c r="AY55" s="171">
        <f>AD55/AC55-1</f>
      </c>
      <c r="AZ55" s="171">
        <f>AE55/AD55-1</f>
      </c>
      <c r="BA55" s="171">
        <f>AF55/AE55-1</f>
      </c>
      <c r="BB55" s="171">
        <f>AG55/AF55-1</f>
      </c>
      <c r="BC55" s="171">
        <f>AI55/AH55-1</f>
      </c>
      <c r="BD55" s="171">
        <f>AJ55/AI55-1</f>
      </c>
      <c r="BE55" s="171">
        <f>AK55/AJ55-1</f>
      </c>
      <c r="BF55" s="171">
        <f>AL55/AK55-1</f>
      </c>
      <c r="BG55" s="20"/>
      <c r="BH55" s="3"/>
      <c r="BI55" s="3"/>
      <c r="BJ55" s="3"/>
      <c r="BK55" s="3"/>
      <c r="BL55" s="3"/>
      <c r="BM55" s="3"/>
    </row>
    <row r="56" ht="28.2" customHeight="1">
      <c r="A56" t="s" s="166">
        <v>258</v>
      </c>
      <c r="B56" s="197"/>
      <c r="C56" s="171"/>
      <c r="D56" s="171"/>
      <c r="E56" s="171"/>
      <c r="F56" s="171"/>
      <c r="G56" s="171"/>
      <c r="H56" s="220"/>
      <c r="I56" s="220"/>
      <c r="J56" s="220"/>
      <c r="K56" s="220"/>
      <c r="L56" s="216"/>
      <c r="M56" t="s" s="229">
        <v>258</v>
      </c>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f>O56/N56-1</f>
      </c>
      <c r="AN56" s="171">
        <f>P56/O56-1</f>
      </c>
      <c r="AO56" s="171">
        <f>Q56/P56-1</f>
      </c>
      <c r="AP56" s="171">
        <f>R56/Q56-1</f>
      </c>
      <c r="AQ56" s="171">
        <f>T56/S56-1</f>
      </c>
      <c r="AR56" s="171">
        <f>U56/T56-1</f>
      </c>
      <c r="AS56" s="171">
        <f>V56/U56-1</f>
      </c>
      <c r="AT56" s="171">
        <f>W56/V56-1</f>
      </c>
      <c r="AU56" s="171">
        <f>Y56/X56-1</f>
      </c>
      <c r="AV56" s="171">
        <f>Z56/Y56-1</f>
      </c>
      <c r="AW56" s="171">
        <f>AA56/Z56-1</f>
      </c>
      <c r="AX56" s="171">
        <f>AB56/AA56-1</f>
      </c>
      <c r="AY56" s="171">
        <f>AD56/AC56-1</f>
      </c>
      <c r="AZ56" s="171">
        <f>AE56/AD56-1</f>
      </c>
      <c r="BA56" s="171">
        <f>AF56/AE56-1</f>
      </c>
      <c r="BB56" s="171">
        <f>AG56/AF56-1</f>
      </c>
      <c r="BC56" s="171">
        <f>AI56/AH56-1</f>
      </c>
      <c r="BD56" s="171">
        <f>AJ56/AI56-1</f>
      </c>
      <c r="BE56" s="171">
        <f>AK56/AJ56-1</f>
      </c>
      <c r="BF56" s="171">
        <f>AL56/AK56-1</f>
      </c>
      <c r="BG56" s="20"/>
      <c r="BH56" s="3"/>
      <c r="BI56" s="3"/>
      <c r="BJ56" s="3"/>
      <c r="BK56" s="3"/>
      <c r="BL56" s="3"/>
      <c r="BM56" s="3"/>
    </row>
    <row r="57" ht="14.4" customHeight="1">
      <c r="A57" s="230"/>
      <c r="B57" s="231"/>
      <c r="C57" s="49"/>
      <c r="D57" s="33"/>
      <c r="E57" s="49"/>
      <c r="F57" s="49"/>
      <c r="G57" s="49"/>
      <c r="H57" s="33"/>
      <c r="I57" s="49"/>
      <c r="J57" s="49"/>
      <c r="K57" s="49"/>
      <c r="L57" s="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
      <c r="BH57" s="3"/>
      <c r="BI57" s="3"/>
      <c r="BJ57" s="3"/>
      <c r="BK57" s="3"/>
      <c r="BL57" s="3"/>
      <c r="BM57" s="3"/>
    </row>
    <row r="58" ht="14.4" customHeight="1">
      <c r="A58" s="232"/>
      <c r="B58" s="233"/>
      <c r="C58" s="51"/>
      <c r="D58" s="3"/>
      <c r="E58" s="51"/>
      <c r="F58" s="51"/>
      <c r="G58" s="51"/>
      <c r="H58" s="3"/>
      <c r="I58" s="51"/>
      <c r="J58" s="51"/>
      <c r="K58" s="51"/>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ht="14.4" customHeight="1">
      <c r="A59" s="3"/>
      <c r="B59" s="3"/>
      <c r="C59" s="51"/>
      <c r="D59" s="3"/>
      <c r="E59" s="51"/>
      <c r="F59" s="51"/>
      <c r="G59" s="51"/>
      <c r="H59" s="3"/>
      <c r="I59" s="51"/>
      <c r="J59" s="51"/>
      <c r="K59" s="51"/>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ht="14.4" customHeight="1">
      <c r="A60" s="3"/>
      <c r="B60" s="3"/>
      <c r="C60" s="51"/>
      <c r="D60" s="3"/>
      <c r="E60" s="51"/>
      <c r="F60" s="51"/>
      <c r="G60" s="51"/>
      <c r="H60" s="3"/>
      <c r="I60" s="51"/>
      <c r="J60" s="51"/>
      <c r="K60" s="51"/>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ht="14.4" customHeight="1">
      <c r="A61" s="3"/>
      <c r="B61" s="3"/>
      <c r="C61" s="51"/>
      <c r="D61" s="3"/>
      <c r="E61" s="51"/>
      <c r="F61" s="51"/>
      <c r="G61" s="51"/>
      <c r="H61" s="3"/>
      <c r="I61" s="51"/>
      <c r="J61" s="51"/>
      <c r="K61" s="51"/>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ht="14.4" customHeight="1">
      <c r="A62" s="3"/>
      <c r="B62" s="3"/>
      <c r="C62" s="51"/>
      <c r="D62" s="3"/>
      <c r="E62" s="51"/>
      <c r="F62" s="51"/>
      <c r="G62" s="51"/>
      <c r="H62" s="3"/>
      <c r="I62" s="51"/>
      <c r="J62" s="51"/>
      <c r="K62" s="51"/>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ht="14.4" customHeight="1">
      <c r="A63" s="3"/>
      <c r="B63" s="3"/>
      <c r="C63" s="51"/>
      <c r="D63" s="3"/>
      <c r="E63" s="51"/>
      <c r="F63" s="51"/>
      <c r="G63" s="51"/>
      <c r="H63" s="3"/>
      <c r="I63" s="51"/>
      <c r="J63" s="51"/>
      <c r="K63" s="51"/>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ht="14.4" customHeight="1">
      <c r="A64" s="3"/>
      <c r="B64" s="3"/>
      <c r="C64" s="51"/>
      <c r="D64" s="3"/>
      <c r="E64" s="51"/>
      <c r="F64" s="51"/>
      <c r="G64" s="51"/>
      <c r="H64" s="3"/>
      <c r="I64" s="51"/>
      <c r="J64" s="51"/>
      <c r="K64" s="51"/>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ht="14.4" customHeight="1">
      <c r="A65" s="3"/>
      <c r="B65" s="3"/>
      <c r="C65" s="51"/>
      <c r="D65" s="3"/>
      <c r="E65" s="51"/>
      <c r="F65" s="51"/>
      <c r="G65" s="51"/>
      <c r="H65" s="3"/>
      <c r="I65" s="51"/>
      <c r="J65" s="51"/>
      <c r="K65" s="51"/>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ht="14.4" customHeight="1">
      <c r="A66" s="3"/>
      <c r="B66" s="3"/>
      <c r="C66" s="51"/>
      <c r="D66" s="3"/>
      <c r="E66" s="51"/>
      <c r="F66" s="51"/>
      <c r="G66" s="51"/>
      <c r="H66" s="3"/>
      <c r="I66" s="51"/>
      <c r="J66" s="51"/>
      <c r="K66" s="51"/>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row>
    <row r="67" ht="14.4" customHeight="1">
      <c r="A67" s="3"/>
      <c r="B67" s="3"/>
      <c r="C67" s="51"/>
      <c r="D67" s="3"/>
      <c r="E67" s="51"/>
      <c r="F67" s="51"/>
      <c r="G67" s="51"/>
      <c r="H67" s="3"/>
      <c r="I67" s="51"/>
      <c r="J67" s="51"/>
      <c r="K67" s="51"/>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row>
    <row r="68" ht="18" customHeight="1">
      <c r="A68" s="3"/>
      <c r="B68" s="3"/>
      <c r="C68" t="s" s="203">
        <v>259</v>
      </c>
      <c r="D68" s="3"/>
      <c r="E68" s="51"/>
      <c r="F68" s="51"/>
      <c r="G68" s="51"/>
      <c r="H68" s="3"/>
      <c r="I68" s="51"/>
      <c r="J68" s="51"/>
      <c r="K68" s="51"/>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row>
  </sheetData>
  <mergeCells count="22">
    <mergeCell ref="AU2:AX2"/>
    <mergeCell ref="AU3:AX3"/>
    <mergeCell ref="AY2:BB2"/>
    <mergeCell ref="AY3:BB3"/>
    <mergeCell ref="BC2:BF2"/>
    <mergeCell ref="BC3:BF3"/>
    <mergeCell ref="AQ2:AT2"/>
    <mergeCell ref="AQ3:AT3"/>
    <mergeCell ref="B3:F3"/>
    <mergeCell ref="O3:R3"/>
    <mergeCell ref="AC2:AG2"/>
    <mergeCell ref="AC3:AG3"/>
    <mergeCell ref="AH2:AL2"/>
    <mergeCell ref="AH3:AL3"/>
    <mergeCell ref="AM2:AP2"/>
    <mergeCell ref="AM3:AP3"/>
    <mergeCell ref="G3:K3"/>
    <mergeCell ref="N2:R2"/>
    <mergeCell ref="S2:W2"/>
    <mergeCell ref="S3:W3"/>
    <mergeCell ref="X2:AB2"/>
    <mergeCell ref="X3:AB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dimension ref="A1:E16"/>
  <sheetViews>
    <sheetView workbookViewId="0" showGridLines="0" defaultGridColor="1"/>
  </sheetViews>
  <sheetFormatPr defaultColWidth="8.83333" defaultRowHeight="14.4" customHeight="1" outlineLevelRow="0" outlineLevelCol="0"/>
  <cols>
    <col min="1" max="1" width="118.352" style="10" customWidth="1"/>
    <col min="2" max="5" width="8.85156" style="10" customWidth="1"/>
    <col min="6" max="16384" width="8.85156" style="10" customWidth="1"/>
  </cols>
  <sheetData>
    <row r="1" ht="18" customHeight="1">
      <c r="A1" t="s" s="11">
        <v>11</v>
      </c>
      <c r="B1" s="3"/>
      <c r="C1" s="3"/>
      <c r="D1" s="3"/>
      <c r="E1" s="3"/>
    </row>
    <row r="2" ht="13.55" customHeight="1">
      <c r="A2" s="3"/>
      <c r="B2" s="3"/>
      <c r="C2" s="3"/>
      <c r="D2" s="3"/>
      <c r="E2" s="3"/>
    </row>
    <row r="3" ht="15.6" customHeight="1">
      <c r="A3" t="s" s="12">
        <v>12</v>
      </c>
      <c r="B3" s="3"/>
      <c r="C3" s="3"/>
      <c r="D3" s="3"/>
      <c r="E3" s="3"/>
    </row>
    <row r="4" ht="13.55" customHeight="1">
      <c r="A4" t="s" s="4">
        <v>13</v>
      </c>
      <c r="B4" s="3"/>
      <c r="C4" s="3"/>
      <c r="D4" s="3"/>
      <c r="E4" s="3"/>
    </row>
    <row r="5" ht="13.55" customHeight="1">
      <c r="A5" t="s" s="4">
        <v>14</v>
      </c>
      <c r="B5" s="3"/>
      <c r="C5" s="3"/>
      <c r="D5" s="3"/>
      <c r="E5" s="3"/>
    </row>
    <row r="6" ht="13.55" customHeight="1">
      <c r="A6" t="s" s="4">
        <v>15</v>
      </c>
      <c r="B6" s="3"/>
      <c r="C6" s="3"/>
      <c r="D6" s="3"/>
      <c r="E6" s="3"/>
    </row>
    <row r="7" ht="13.55" customHeight="1">
      <c r="A7" t="s" s="4">
        <v>16</v>
      </c>
      <c r="B7" s="3"/>
      <c r="C7" s="3"/>
      <c r="D7" s="3"/>
      <c r="E7" s="3"/>
    </row>
    <row r="8" ht="13.55" customHeight="1">
      <c r="A8" t="s" s="4">
        <v>17</v>
      </c>
      <c r="B8" s="3"/>
      <c r="C8" s="3"/>
      <c r="D8" s="3"/>
      <c r="E8" s="3"/>
    </row>
    <row r="9" ht="13.55" customHeight="1">
      <c r="A9" t="s" s="4">
        <v>18</v>
      </c>
      <c r="B9" s="3"/>
      <c r="C9" s="3"/>
      <c r="D9" s="3"/>
      <c r="E9" s="3"/>
    </row>
    <row r="10" ht="13.55" customHeight="1">
      <c r="A10" t="s" s="4">
        <v>19</v>
      </c>
      <c r="B10" s="3"/>
      <c r="C10" s="3"/>
      <c r="D10" s="3"/>
      <c r="E10" s="3"/>
    </row>
    <row r="11" ht="13.55" customHeight="1">
      <c r="A11" t="s" s="4">
        <v>20</v>
      </c>
      <c r="B11" s="3"/>
      <c r="C11" s="3"/>
      <c r="D11" s="3"/>
      <c r="E11" s="3"/>
    </row>
    <row r="12" ht="13.55" customHeight="1">
      <c r="A12" t="s" s="4">
        <v>21</v>
      </c>
      <c r="B12" s="3"/>
      <c r="C12" s="3"/>
      <c r="D12" s="3"/>
      <c r="E12" s="3"/>
    </row>
    <row r="13" ht="13.55" customHeight="1">
      <c r="A13" t="s" s="4">
        <v>22</v>
      </c>
      <c r="B13" s="3"/>
      <c r="C13" s="3"/>
      <c r="D13" s="3"/>
      <c r="E13" s="3"/>
    </row>
    <row r="14" ht="13.55" customHeight="1">
      <c r="A14" t="s" s="4">
        <v>23</v>
      </c>
      <c r="B14" s="3"/>
      <c r="C14" s="3"/>
      <c r="D14" s="3"/>
      <c r="E14" s="3"/>
    </row>
    <row r="15" ht="13.55" customHeight="1">
      <c r="A15" t="s" s="4">
        <v>24</v>
      </c>
      <c r="B15" s="3"/>
      <c r="C15" s="3"/>
      <c r="D15" s="3"/>
      <c r="E15" s="3"/>
    </row>
    <row r="16" ht="13.55" customHeight="1">
      <c r="A16" t="s" s="4">
        <v>25</v>
      </c>
      <c r="B16" s="3"/>
      <c r="C16" s="3"/>
      <c r="D16" s="3"/>
      <c r="E16" s="3"/>
    </row>
  </sheetData>
  <hyperlinks>
    <hyperlink ref="A4" location="'T1'!R1C1" tooltip="" display="1.  Estimated National Enrollment by Institutional Sector: 2019 to 2023"/>
    <hyperlink ref="A5" location="'T2'!R1C1" tooltip="" display="2. Estimated National Enrollment by Institutional Sector and Program Level: 2019 to 2023"/>
    <hyperlink ref="A6" location="'T3'!R1C1" tooltip="" display="3. Estimated National Enrollment by Institutional Sector and Enrollment Intensity: 2019 to 2023"/>
    <hyperlink ref="A7" location="'T4'!R1C1" tooltip="" display="4. Estimated National Enrollment by Institutional Sector and Age Group: 2019 to 2023"/>
    <hyperlink ref="A8" location="'T5'!R1C1" tooltip="" display="5. The Average Age of Students by Program Level, Institutional Sector, and Enrollment Intensity: 2019 to 2023"/>
    <hyperlink ref="A9" location="'T6'!R1C1" tooltip="" display="6. The Median and Average Ages of Students by Program Level, Institutional Sector, and Gender: 2019 to 2023"/>
    <hyperlink ref="A10" location="'T7'!R1C1" tooltip="" display="7. Estimated National Enrollment by Institutional Sector and Gender: 2019 to 2023"/>
    <hyperlink ref="A11" location="'T8a'!R1C1" tooltip="" display="8a. Estimated Enrollment by State of Institution: 2019 to 2023"/>
    <hyperlink ref="A12" location="'T8b'!R1C1" tooltip="" display="8b. Estimated Enrollment by State of Institution and Sector: 2019 to 2023"/>
    <hyperlink ref="A13" location="'T9'!R1C1" tooltip="" display="9. Estimated Undergraduate Enrollment by Major at Four-Year Institutions: 2019 to 2023"/>
    <hyperlink ref="A14" location="'T10'!R1C1" tooltip="" display="10. Estimated Undergraduate Enrollment by Major at Two-Year Institutions: 2019 to 2023"/>
    <hyperlink ref="A15" location="'T11'!R1C1" tooltip="" display="11. Estimated Undergraduate Enrollment by Major at PABs"/>
    <hyperlink ref="A16" location="'T12 Special Analysis'!R1C1" tooltip="" display="12. Special Analysis: Spring Freshman Enrollment Estimates by Institutional Sector and Gender: 2020 to 2023 (unweighted)"/>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0.xml><?xml version="1.0" encoding="utf-8"?>
<worksheet xmlns:r="http://schemas.openxmlformats.org/officeDocument/2006/relationships" xmlns="http://schemas.openxmlformats.org/spreadsheetml/2006/main">
  <dimension ref="A1:AH54"/>
  <sheetViews>
    <sheetView workbookViewId="0" showGridLines="0" defaultGridColor="1"/>
  </sheetViews>
  <sheetFormatPr defaultColWidth="8.83333" defaultRowHeight="14.4" customHeight="1" outlineLevelRow="0" outlineLevelCol="0"/>
  <cols>
    <col min="1" max="1" width="21.5" style="234" customWidth="1"/>
    <col min="2" max="2" width="11" style="234" customWidth="1"/>
    <col min="3" max="5" width="11.5" style="234" customWidth="1"/>
    <col min="6" max="6" width="11" style="234" customWidth="1"/>
    <col min="7" max="9" width="11.5" style="234" customWidth="1"/>
    <col min="10" max="10" width="11" style="234" customWidth="1"/>
    <col min="11" max="13" width="11.5" style="234" customWidth="1"/>
    <col min="14" max="14" width="11" style="234" customWidth="1"/>
    <col min="15" max="17" width="11.5" style="234" customWidth="1"/>
    <col min="18" max="18" width="11" style="234" customWidth="1"/>
    <col min="19" max="21" width="11.5" style="234" customWidth="1"/>
    <col min="22" max="34" width="8.85156" style="234" customWidth="1"/>
    <col min="35" max="16384" width="8.85156" style="234" customWidth="1"/>
  </cols>
  <sheetData>
    <row r="1" ht="15" customHeight="1">
      <c r="A1" t="s" s="164">
        <v>260</v>
      </c>
      <c r="B1" s="235"/>
      <c r="C1" s="235"/>
      <c r="D1" s="235"/>
      <c r="E1" s="235"/>
      <c r="F1" s="235"/>
      <c r="G1" s="235"/>
      <c r="H1" s="235"/>
      <c r="I1" s="235"/>
      <c r="J1" s="235"/>
      <c r="K1" s="235"/>
      <c r="L1" s="235"/>
      <c r="M1" s="235"/>
      <c r="N1" s="235"/>
      <c r="O1" s="235"/>
      <c r="P1" s="235"/>
      <c r="Q1" s="235"/>
      <c r="R1" s="235"/>
      <c r="S1" s="235"/>
      <c r="T1" s="235"/>
      <c r="U1" s="235"/>
      <c r="V1" s="3"/>
      <c r="W1" s="3"/>
      <c r="X1" s="3"/>
      <c r="Y1" s="3"/>
      <c r="Z1" s="3"/>
      <c r="AA1" s="3"/>
      <c r="AB1" s="3"/>
      <c r="AC1" s="3"/>
      <c r="AD1" s="3"/>
      <c r="AE1" s="3"/>
      <c r="AF1" s="3"/>
      <c r="AG1" s="3"/>
      <c r="AH1" s="3"/>
    </row>
    <row r="2" ht="15" customHeight="1">
      <c r="A2" s="3"/>
      <c r="B2" t="s" s="236">
        <v>247</v>
      </c>
      <c r="C2" s="237"/>
      <c r="D2" s="237"/>
      <c r="E2" s="238"/>
      <c r="F2" t="s" s="239">
        <v>248</v>
      </c>
      <c r="G2" s="237"/>
      <c r="H2" s="237"/>
      <c r="I2" s="238"/>
      <c r="J2" t="s" s="239">
        <v>249</v>
      </c>
      <c r="K2" s="237"/>
      <c r="L2" s="237"/>
      <c r="M2" s="238"/>
      <c r="N2" t="s" s="239">
        <v>35</v>
      </c>
      <c r="O2" s="237"/>
      <c r="P2" s="237"/>
      <c r="Q2" s="238"/>
      <c r="R2" t="s" s="239">
        <v>124</v>
      </c>
      <c r="S2" s="237"/>
      <c r="T2" s="237"/>
      <c r="U2" s="238"/>
      <c r="V2" s="20"/>
      <c r="W2" s="3"/>
      <c r="X2" s="3"/>
      <c r="Y2" s="3"/>
      <c r="Z2" s="3"/>
      <c r="AA2" s="3"/>
      <c r="AB2" s="3"/>
      <c r="AC2" s="3"/>
      <c r="AD2" s="3"/>
      <c r="AE2" s="3"/>
      <c r="AF2" s="3"/>
      <c r="AG2" s="3"/>
      <c r="AH2" s="3"/>
    </row>
    <row r="3" ht="15" customHeight="1">
      <c r="A3" t="s" s="240">
        <v>261</v>
      </c>
      <c r="B3" t="s" s="241">
        <v>1</v>
      </c>
      <c r="C3" t="s" s="241">
        <v>2</v>
      </c>
      <c r="D3" t="s" s="242">
        <v>3</v>
      </c>
      <c r="E3" t="s" s="243">
        <v>4</v>
      </c>
      <c r="F3" t="s" s="244">
        <v>1</v>
      </c>
      <c r="G3" t="s" s="241">
        <v>2</v>
      </c>
      <c r="H3" t="s" s="242">
        <v>3</v>
      </c>
      <c r="I3" t="s" s="243">
        <v>4</v>
      </c>
      <c r="J3" t="s" s="244">
        <v>1</v>
      </c>
      <c r="K3" t="s" s="241">
        <v>2</v>
      </c>
      <c r="L3" t="s" s="242">
        <v>3</v>
      </c>
      <c r="M3" t="s" s="243">
        <v>4</v>
      </c>
      <c r="N3" t="s" s="244">
        <v>1</v>
      </c>
      <c r="O3" t="s" s="241">
        <v>2</v>
      </c>
      <c r="P3" t="s" s="242">
        <v>3</v>
      </c>
      <c r="Q3" t="s" s="243">
        <v>4</v>
      </c>
      <c r="R3" t="s" s="244">
        <v>1</v>
      </c>
      <c r="S3" t="s" s="241">
        <v>2</v>
      </c>
      <c r="T3" t="s" s="242">
        <v>3</v>
      </c>
      <c r="U3" t="s" s="243">
        <v>4</v>
      </c>
      <c r="V3" s="20"/>
      <c r="W3" s="3"/>
      <c r="X3" s="3"/>
      <c r="Y3" s="3"/>
      <c r="Z3" s="3"/>
      <c r="AA3" s="3"/>
      <c r="AB3" s="3"/>
      <c r="AC3" s="3"/>
      <c r="AD3" s="3"/>
      <c r="AE3" s="3"/>
      <c r="AF3" s="3"/>
      <c r="AG3" s="3"/>
      <c r="AH3" s="3"/>
    </row>
    <row r="4" ht="15" customHeight="1">
      <c r="A4" t="s" s="245">
        <v>69</v>
      </c>
      <c r="B4" s="33"/>
      <c r="C4" s="33"/>
      <c r="D4" s="188"/>
      <c r="E4" s="246"/>
      <c r="F4" s="247"/>
      <c r="G4" s="33"/>
      <c r="H4" s="188"/>
      <c r="I4" s="246"/>
      <c r="J4" s="247"/>
      <c r="K4" s="33"/>
      <c r="L4" s="188"/>
      <c r="M4" s="246"/>
      <c r="N4" s="247"/>
      <c r="O4" s="33"/>
      <c r="P4" s="188"/>
      <c r="Q4" s="246"/>
      <c r="R4" s="247"/>
      <c r="S4" s="33"/>
      <c r="T4" s="188"/>
      <c r="U4" s="246"/>
      <c r="V4" s="20"/>
      <c r="W4" s="3"/>
      <c r="X4" s="3"/>
      <c r="Y4" s="3"/>
      <c r="Z4" s="3"/>
      <c r="AA4" s="3"/>
      <c r="AB4" s="3"/>
      <c r="AC4" s="3"/>
      <c r="AD4" s="3"/>
      <c r="AE4" s="3"/>
      <c r="AF4" s="3"/>
      <c r="AG4" s="3"/>
      <c r="AH4" s="3"/>
    </row>
    <row r="5" ht="14.4" customHeight="1">
      <c r="A5" t="s" s="4">
        <v>70</v>
      </c>
      <c r="B5" s="3"/>
      <c r="C5" s="3"/>
      <c r="D5" s="3"/>
      <c r="E5" s="153"/>
      <c r="F5" s="20"/>
      <c r="G5" s="3"/>
      <c r="H5" s="3"/>
      <c r="I5" s="153"/>
      <c r="J5" s="20"/>
      <c r="K5" s="3"/>
      <c r="L5" s="3"/>
      <c r="M5" s="153"/>
      <c r="N5" s="20"/>
      <c r="O5" s="3"/>
      <c r="P5" s="3"/>
      <c r="Q5" s="153"/>
      <c r="R5" s="20"/>
      <c r="S5" s="3"/>
      <c r="T5" s="3"/>
      <c r="U5" s="153"/>
      <c r="V5" s="20"/>
      <c r="W5" s="248"/>
      <c r="X5" s="249"/>
      <c r="Y5" s="3"/>
      <c r="Z5" s="3"/>
      <c r="AA5" s="3"/>
      <c r="AB5" s="3"/>
      <c r="AC5" s="3"/>
      <c r="AD5" s="3"/>
      <c r="AE5" s="3"/>
      <c r="AF5" s="3"/>
      <c r="AG5" s="3"/>
      <c r="AH5" s="3"/>
    </row>
    <row r="6" ht="14.4" customHeight="1">
      <c r="A6" t="s" s="4">
        <v>71</v>
      </c>
      <c r="B6" s="3"/>
      <c r="C6" s="3"/>
      <c r="D6" s="3"/>
      <c r="E6" s="153"/>
      <c r="F6" s="20"/>
      <c r="G6" s="3"/>
      <c r="H6" s="3"/>
      <c r="I6" s="153"/>
      <c r="J6" s="20"/>
      <c r="K6" s="3"/>
      <c r="L6" s="3"/>
      <c r="M6" s="153"/>
      <c r="N6" s="20"/>
      <c r="O6" s="3"/>
      <c r="P6" s="3"/>
      <c r="Q6" s="153"/>
      <c r="R6" s="20"/>
      <c r="S6" s="3"/>
      <c r="T6" s="3"/>
      <c r="U6" s="153"/>
      <c r="V6" t="s" s="250">
        <v>262</v>
      </c>
      <c r="W6" s="3"/>
      <c r="X6" s="3"/>
      <c r="Y6" s="3"/>
      <c r="Z6" s="3"/>
      <c r="AA6" s="3"/>
      <c r="AB6" s="3"/>
      <c r="AC6" s="3"/>
      <c r="AD6" s="3"/>
      <c r="AE6" s="3"/>
      <c r="AF6" s="3"/>
      <c r="AG6" s="3"/>
      <c r="AH6" s="3"/>
    </row>
    <row r="7" ht="14.4" customHeight="1">
      <c r="A7" t="s" s="4">
        <v>72</v>
      </c>
      <c r="B7" s="3"/>
      <c r="C7" s="3"/>
      <c r="D7" s="3"/>
      <c r="E7" s="153"/>
      <c r="F7" s="20"/>
      <c r="G7" s="3"/>
      <c r="H7" s="3"/>
      <c r="I7" s="153"/>
      <c r="J7" s="20"/>
      <c r="K7" s="3"/>
      <c r="L7" s="3"/>
      <c r="M7" s="153"/>
      <c r="N7" s="20"/>
      <c r="O7" s="3"/>
      <c r="P7" s="3"/>
      <c r="Q7" s="153"/>
      <c r="R7" s="20"/>
      <c r="S7" s="3"/>
      <c r="T7" s="3"/>
      <c r="U7" s="153"/>
      <c r="V7" s="20"/>
      <c r="W7" s="3"/>
      <c r="X7" s="3"/>
      <c r="Y7" s="3"/>
      <c r="Z7" s="3"/>
      <c r="AA7" s="3"/>
      <c r="AB7" s="3"/>
      <c r="AC7" s="3"/>
      <c r="AD7" s="3"/>
      <c r="AE7" s="3"/>
      <c r="AF7" s="3"/>
      <c r="AG7" s="3"/>
      <c r="AH7" s="3"/>
    </row>
    <row r="8" ht="14.4" customHeight="1">
      <c r="A8" t="s" s="4">
        <v>73</v>
      </c>
      <c r="B8" s="3"/>
      <c r="C8" s="3"/>
      <c r="D8" s="3"/>
      <c r="E8" s="153"/>
      <c r="F8" s="20"/>
      <c r="G8" s="3"/>
      <c r="H8" s="3"/>
      <c r="I8" s="153"/>
      <c r="J8" s="20"/>
      <c r="K8" s="3"/>
      <c r="L8" s="3"/>
      <c r="M8" s="153"/>
      <c r="N8" s="20"/>
      <c r="O8" s="3"/>
      <c r="P8" s="3"/>
      <c r="Q8" s="153"/>
      <c r="R8" s="20"/>
      <c r="S8" s="3"/>
      <c r="T8" s="3"/>
      <c r="U8" s="153"/>
      <c r="V8" s="20"/>
      <c r="W8" s="3"/>
      <c r="X8" s="3"/>
      <c r="Y8" s="3"/>
      <c r="Z8" s="3"/>
      <c r="AA8" s="3"/>
      <c r="AB8" s="3"/>
      <c r="AC8" s="3"/>
      <c r="AD8" s="3"/>
      <c r="AE8" s="3"/>
      <c r="AF8" s="3"/>
      <c r="AG8" s="3"/>
      <c r="AH8" s="3"/>
    </row>
    <row r="9" ht="14.4" customHeight="1">
      <c r="A9" t="s" s="4">
        <v>74</v>
      </c>
      <c r="B9" s="3"/>
      <c r="C9" s="3"/>
      <c r="D9" s="3"/>
      <c r="E9" s="153"/>
      <c r="F9" s="20"/>
      <c r="G9" s="3"/>
      <c r="H9" s="3"/>
      <c r="I9" s="153"/>
      <c r="J9" s="20"/>
      <c r="K9" s="3"/>
      <c r="L9" s="3"/>
      <c r="M9" s="153"/>
      <c r="N9" s="20"/>
      <c r="O9" s="3"/>
      <c r="P9" s="3"/>
      <c r="Q9" s="153"/>
      <c r="R9" s="20"/>
      <c r="S9" s="3"/>
      <c r="T9" s="3"/>
      <c r="U9" s="153"/>
      <c r="V9" t="s" s="250">
        <v>263</v>
      </c>
      <c r="W9" s="3"/>
      <c r="X9" s="3"/>
      <c r="Y9" s="3"/>
      <c r="Z9" s="3"/>
      <c r="AA9" s="3"/>
      <c r="AB9" s="3"/>
      <c r="AC9" s="3"/>
      <c r="AD9" s="3"/>
      <c r="AE9" s="3"/>
      <c r="AF9" s="3"/>
      <c r="AG9" s="3"/>
      <c r="AH9" s="3"/>
    </row>
    <row r="10" ht="14.4" customHeight="1">
      <c r="A10" t="s" s="4">
        <v>75</v>
      </c>
      <c r="B10" s="3"/>
      <c r="C10" s="3"/>
      <c r="D10" s="3"/>
      <c r="E10" s="153"/>
      <c r="F10" s="20"/>
      <c r="G10" s="3"/>
      <c r="H10" s="3"/>
      <c r="I10" s="153"/>
      <c r="J10" s="20"/>
      <c r="K10" s="3"/>
      <c r="L10" s="3"/>
      <c r="M10" s="153"/>
      <c r="N10" s="20"/>
      <c r="O10" s="3"/>
      <c r="P10" s="3"/>
      <c r="Q10" s="153"/>
      <c r="R10" s="20"/>
      <c r="S10" s="3"/>
      <c r="T10" s="3"/>
      <c r="U10" s="153"/>
      <c r="V10" s="20"/>
      <c r="W10" s="3"/>
      <c r="X10" s="3"/>
      <c r="Y10" s="3"/>
      <c r="Z10" s="3"/>
      <c r="AA10" s="3"/>
      <c r="AB10" s="3"/>
      <c r="AC10" s="3"/>
      <c r="AD10" s="3"/>
      <c r="AE10" s="3"/>
      <c r="AF10" s="3"/>
      <c r="AG10" s="3"/>
      <c r="AH10" s="3"/>
    </row>
    <row r="11" ht="14.4" customHeight="1">
      <c r="A11" t="s" s="4">
        <v>76</v>
      </c>
      <c r="B11" s="3"/>
      <c r="C11" s="3"/>
      <c r="D11" s="3"/>
      <c r="E11" s="153"/>
      <c r="F11" s="20"/>
      <c r="G11" s="3"/>
      <c r="H11" s="3"/>
      <c r="I11" s="153"/>
      <c r="J11" s="20"/>
      <c r="K11" s="3"/>
      <c r="L11" s="3"/>
      <c r="M11" s="153"/>
      <c r="N11" s="20"/>
      <c r="O11" s="3"/>
      <c r="P11" s="3"/>
      <c r="Q11" s="153"/>
      <c r="R11" s="20"/>
      <c r="S11" s="3"/>
      <c r="T11" s="3"/>
      <c r="U11" s="153"/>
      <c r="V11" s="20"/>
      <c r="W11" s="3"/>
      <c r="X11" s="3"/>
      <c r="Y11" s="3"/>
      <c r="Z11" s="3"/>
      <c r="AA11" s="3"/>
      <c r="AB11" s="3"/>
      <c r="AC11" s="3"/>
      <c r="AD11" s="3"/>
      <c r="AE11" s="3"/>
      <c r="AF11" s="3"/>
      <c r="AG11" s="3"/>
      <c r="AH11" s="3"/>
    </row>
    <row r="12" ht="14.4" customHeight="1">
      <c r="A12" t="s" s="4">
        <v>264</v>
      </c>
      <c r="B12" s="3"/>
      <c r="C12" s="3"/>
      <c r="D12" s="3"/>
      <c r="E12" s="153"/>
      <c r="F12" s="20"/>
      <c r="G12" s="3"/>
      <c r="H12" s="3"/>
      <c r="I12" s="153"/>
      <c r="J12" s="20"/>
      <c r="K12" s="3"/>
      <c r="L12" s="3"/>
      <c r="M12" s="153"/>
      <c r="N12" s="20"/>
      <c r="O12" s="3"/>
      <c r="P12" s="3"/>
      <c r="Q12" s="153"/>
      <c r="R12" s="20"/>
      <c r="S12" s="3"/>
      <c r="T12" s="3"/>
      <c r="U12" s="153"/>
      <c r="V12" s="20"/>
      <c r="W12" s="3"/>
      <c r="X12" s="3"/>
      <c r="Y12" s="3"/>
      <c r="Z12" s="3"/>
      <c r="AA12" s="3"/>
      <c r="AB12" s="3"/>
      <c r="AC12" s="3"/>
      <c r="AD12" s="3"/>
      <c r="AE12" s="3"/>
      <c r="AF12" s="3"/>
      <c r="AG12" s="3"/>
      <c r="AH12" s="3"/>
    </row>
    <row r="13" ht="14.4" customHeight="1">
      <c r="A13" t="s" s="4">
        <v>78</v>
      </c>
      <c r="B13" s="3"/>
      <c r="C13" s="3"/>
      <c r="D13" s="3"/>
      <c r="E13" s="153"/>
      <c r="F13" s="20"/>
      <c r="G13" s="3"/>
      <c r="H13" s="3"/>
      <c r="I13" s="153"/>
      <c r="J13" s="20"/>
      <c r="K13" s="3"/>
      <c r="L13" s="3"/>
      <c r="M13" s="153"/>
      <c r="N13" s="20"/>
      <c r="O13" s="3"/>
      <c r="P13" s="3"/>
      <c r="Q13" s="153"/>
      <c r="R13" s="20"/>
      <c r="S13" s="3"/>
      <c r="T13" s="3"/>
      <c r="U13" s="153"/>
      <c r="V13" s="20"/>
      <c r="W13" s="3"/>
      <c r="X13" s="3"/>
      <c r="Y13" s="3"/>
      <c r="Z13" s="3"/>
      <c r="AA13" s="3"/>
      <c r="AB13" s="3"/>
      <c r="AC13" s="3"/>
      <c r="AD13" s="3"/>
      <c r="AE13" s="3"/>
      <c r="AF13" s="3"/>
      <c r="AG13" s="3"/>
      <c r="AH13" s="3"/>
    </row>
    <row r="14" ht="14.4" customHeight="1">
      <c r="A14" t="s" s="4">
        <v>79</v>
      </c>
      <c r="B14" s="3"/>
      <c r="C14" s="3"/>
      <c r="D14" s="3"/>
      <c r="E14" s="153"/>
      <c r="F14" s="20"/>
      <c r="G14" s="3"/>
      <c r="H14" s="3"/>
      <c r="I14" s="153"/>
      <c r="J14" s="20"/>
      <c r="K14" s="3"/>
      <c r="L14" s="3"/>
      <c r="M14" s="153"/>
      <c r="N14" s="20"/>
      <c r="O14" s="3"/>
      <c r="P14" s="3"/>
      <c r="Q14" s="153"/>
      <c r="R14" s="20"/>
      <c r="S14" s="3"/>
      <c r="T14" s="3"/>
      <c r="U14" s="153"/>
      <c r="V14" s="20"/>
      <c r="W14" s="3"/>
      <c r="X14" s="3"/>
      <c r="Y14" s="3"/>
      <c r="Z14" s="3"/>
      <c r="AA14" s="3"/>
      <c r="AB14" s="3"/>
      <c r="AC14" s="3"/>
      <c r="AD14" s="3"/>
      <c r="AE14" s="3"/>
      <c r="AF14" s="3"/>
      <c r="AG14" s="3"/>
      <c r="AH14" s="3"/>
    </row>
    <row r="15" ht="14.4" customHeight="1">
      <c r="A15" t="s" s="4">
        <v>80</v>
      </c>
      <c r="B15" s="3"/>
      <c r="C15" s="3"/>
      <c r="D15" s="3"/>
      <c r="E15" s="153"/>
      <c r="F15" s="20"/>
      <c r="G15" s="3"/>
      <c r="H15" s="3"/>
      <c r="I15" s="153"/>
      <c r="J15" s="20"/>
      <c r="K15" s="3"/>
      <c r="L15" s="3"/>
      <c r="M15" s="153"/>
      <c r="N15" s="20"/>
      <c r="O15" s="3"/>
      <c r="P15" s="3"/>
      <c r="Q15" s="153"/>
      <c r="R15" s="20"/>
      <c r="S15" s="3"/>
      <c r="T15" s="3"/>
      <c r="U15" s="153"/>
      <c r="V15" s="20"/>
      <c r="W15" s="3"/>
      <c r="X15" s="3"/>
      <c r="Y15" s="3"/>
      <c r="Z15" s="3"/>
      <c r="AA15" s="3"/>
      <c r="AB15" s="3"/>
      <c r="AC15" s="3"/>
      <c r="AD15" s="3"/>
      <c r="AE15" s="3"/>
      <c r="AF15" s="3"/>
      <c r="AG15" s="3"/>
      <c r="AH15" s="3"/>
    </row>
    <row r="16" ht="14.4" customHeight="1">
      <c r="A16" t="s" s="4">
        <v>81</v>
      </c>
      <c r="B16" s="3"/>
      <c r="C16" s="3"/>
      <c r="D16" s="3"/>
      <c r="E16" s="153"/>
      <c r="F16" s="20"/>
      <c r="G16" s="3"/>
      <c r="H16" s="3"/>
      <c r="I16" s="153"/>
      <c r="J16" s="20"/>
      <c r="K16" s="3"/>
      <c r="L16" s="3"/>
      <c r="M16" s="153"/>
      <c r="N16" s="20"/>
      <c r="O16" s="3"/>
      <c r="P16" s="3"/>
      <c r="Q16" s="153"/>
      <c r="R16" s="20"/>
      <c r="S16" s="3"/>
      <c r="T16" s="3"/>
      <c r="U16" s="153"/>
      <c r="V16" s="20"/>
      <c r="W16" s="3"/>
      <c r="X16" s="3"/>
      <c r="Y16" s="3"/>
      <c r="Z16" s="3"/>
      <c r="AA16" s="3"/>
      <c r="AB16" s="3"/>
      <c r="AC16" s="3"/>
      <c r="AD16" s="3"/>
      <c r="AE16" s="3"/>
      <c r="AF16" s="3"/>
      <c r="AG16" s="3"/>
      <c r="AH16" s="3"/>
    </row>
    <row r="17" ht="14.4" customHeight="1">
      <c r="A17" t="s" s="4">
        <v>82</v>
      </c>
      <c r="B17" s="3"/>
      <c r="C17" s="3"/>
      <c r="D17" s="3"/>
      <c r="E17" s="153"/>
      <c r="F17" s="20"/>
      <c r="G17" s="3"/>
      <c r="H17" s="3"/>
      <c r="I17" s="153"/>
      <c r="J17" s="20"/>
      <c r="K17" s="3"/>
      <c r="L17" s="3"/>
      <c r="M17" s="153"/>
      <c r="N17" s="20"/>
      <c r="O17" s="3"/>
      <c r="P17" s="3"/>
      <c r="Q17" s="153"/>
      <c r="R17" s="20"/>
      <c r="S17" s="3"/>
      <c r="T17" s="3"/>
      <c r="U17" s="153"/>
      <c r="V17" s="20"/>
      <c r="W17" s="3"/>
      <c r="X17" s="3"/>
      <c r="Y17" s="3"/>
      <c r="Z17" s="3"/>
      <c r="AA17" s="3"/>
      <c r="AB17" s="3"/>
      <c r="AC17" s="3"/>
      <c r="AD17" s="3"/>
      <c r="AE17" s="3"/>
      <c r="AF17" s="3"/>
      <c r="AG17" s="3"/>
      <c r="AH17" s="3"/>
    </row>
    <row r="18" ht="14.4" customHeight="1">
      <c r="A18" t="s" s="4">
        <v>83</v>
      </c>
      <c r="B18" s="3"/>
      <c r="C18" s="3"/>
      <c r="D18" s="3"/>
      <c r="E18" s="153"/>
      <c r="F18" s="20"/>
      <c r="G18" s="3"/>
      <c r="H18" s="3"/>
      <c r="I18" s="153"/>
      <c r="J18" s="20"/>
      <c r="K18" s="3"/>
      <c r="L18" s="3"/>
      <c r="M18" s="153"/>
      <c r="N18" s="20"/>
      <c r="O18" s="3"/>
      <c r="P18" s="3"/>
      <c r="Q18" s="153"/>
      <c r="R18" s="20"/>
      <c r="S18" s="3"/>
      <c r="T18" s="3"/>
      <c r="U18" s="153"/>
      <c r="V18" s="20"/>
      <c r="W18" s="3"/>
      <c r="X18" s="3"/>
      <c r="Y18" s="3"/>
      <c r="Z18" s="3"/>
      <c r="AA18" s="3"/>
      <c r="AB18" s="3"/>
      <c r="AC18" s="3"/>
      <c r="AD18" s="3"/>
      <c r="AE18" s="3"/>
      <c r="AF18" s="3"/>
      <c r="AG18" s="3"/>
      <c r="AH18" s="3"/>
    </row>
    <row r="19" ht="14.4" customHeight="1">
      <c r="A19" t="s" s="4">
        <v>84</v>
      </c>
      <c r="B19" s="3"/>
      <c r="C19" s="3"/>
      <c r="D19" s="3"/>
      <c r="E19" s="153"/>
      <c r="F19" s="20"/>
      <c r="G19" s="3"/>
      <c r="H19" s="3"/>
      <c r="I19" s="153"/>
      <c r="J19" s="20"/>
      <c r="K19" s="3"/>
      <c r="L19" s="3"/>
      <c r="M19" s="153"/>
      <c r="N19" s="20"/>
      <c r="O19" s="3"/>
      <c r="P19" s="3"/>
      <c r="Q19" s="153"/>
      <c r="R19" s="20"/>
      <c r="S19" s="3"/>
      <c r="T19" s="3"/>
      <c r="U19" s="153"/>
      <c r="V19" s="20"/>
      <c r="W19" s="3"/>
      <c r="X19" s="3"/>
      <c r="Y19" s="3"/>
      <c r="Z19" s="3"/>
      <c r="AA19" s="3"/>
      <c r="AB19" s="3"/>
      <c r="AC19" s="3"/>
      <c r="AD19" s="3"/>
      <c r="AE19" s="3"/>
      <c r="AF19" s="3"/>
      <c r="AG19" s="3"/>
      <c r="AH19" s="3"/>
    </row>
    <row r="20" ht="14.4" customHeight="1">
      <c r="A20" t="s" s="4">
        <v>250</v>
      </c>
      <c r="B20" s="3"/>
      <c r="C20" s="3"/>
      <c r="D20" s="3"/>
      <c r="E20" s="153"/>
      <c r="F20" s="20"/>
      <c r="G20" s="3"/>
      <c r="H20" s="3"/>
      <c r="I20" s="153"/>
      <c r="J20" s="20"/>
      <c r="K20" s="3"/>
      <c r="L20" s="3"/>
      <c r="M20" s="153"/>
      <c r="N20" s="20"/>
      <c r="O20" s="3"/>
      <c r="P20" s="3"/>
      <c r="Q20" s="153"/>
      <c r="R20" s="20"/>
      <c r="S20" s="3"/>
      <c r="T20" s="3"/>
      <c r="U20" s="153"/>
      <c r="V20" s="20"/>
      <c r="W20" s="3"/>
      <c r="X20" s="3"/>
      <c r="Y20" s="3"/>
      <c r="Z20" s="3"/>
      <c r="AA20" s="3"/>
      <c r="AB20" s="3"/>
      <c r="AC20" s="3"/>
      <c r="AD20" s="3"/>
      <c r="AE20" s="3"/>
      <c r="AF20" s="3"/>
      <c r="AG20" s="3"/>
      <c r="AH20" s="3"/>
    </row>
    <row r="21" ht="14.4" customHeight="1">
      <c r="A21" t="s" s="4">
        <v>86</v>
      </c>
      <c r="B21" s="3"/>
      <c r="C21" s="3"/>
      <c r="D21" s="3"/>
      <c r="E21" s="153"/>
      <c r="F21" s="20"/>
      <c r="G21" s="3"/>
      <c r="H21" s="3"/>
      <c r="I21" s="153"/>
      <c r="J21" s="20"/>
      <c r="K21" s="3"/>
      <c r="L21" s="3"/>
      <c r="M21" s="153"/>
      <c r="N21" s="20"/>
      <c r="O21" s="3"/>
      <c r="P21" s="3"/>
      <c r="Q21" s="153"/>
      <c r="R21" s="20"/>
      <c r="S21" s="3"/>
      <c r="T21" s="3"/>
      <c r="U21" s="153"/>
      <c r="V21" s="20"/>
      <c r="W21" s="3"/>
      <c r="X21" s="3"/>
      <c r="Y21" s="3"/>
      <c r="Z21" s="3"/>
      <c r="AA21" s="3"/>
      <c r="AB21" s="3"/>
      <c r="AC21" s="3"/>
      <c r="AD21" s="3"/>
      <c r="AE21" s="3"/>
      <c r="AF21" s="3"/>
      <c r="AG21" s="3"/>
      <c r="AH21" s="3"/>
    </row>
    <row r="22" ht="14.4" customHeight="1">
      <c r="A22" t="s" s="4">
        <v>251</v>
      </c>
      <c r="B22" s="3"/>
      <c r="C22" s="3"/>
      <c r="D22" s="3"/>
      <c r="E22" s="153"/>
      <c r="F22" s="20"/>
      <c r="G22" s="3"/>
      <c r="H22" s="3"/>
      <c r="I22" s="153"/>
      <c r="J22" s="20"/>
      <c r="K22" s="3"/>
      <c r="L22" s="3"/>
      <c r="M22" s="153"/>
      <c r="N22" s="20"/>
      <c r="O22" s="3"/>
      <c r="P22" s="3"/>
      <c r="Q22" s="153"/>
      <c r="R22" s="20"/>
      <c r="S22" s="3"/>
      <c r="T22" s="3"/>
      <c r="U22" s="153"/>
      <c r="V22" s="20"/>
      <c r="W22" s="3"/>
      <c r="X22" s="3"/>
      <c r="Y22" s="3"/>
      <c r="Z22" s="3"/>
      <c r="AA22" s="3"/>
      <c r="AB22" s="3"/>
      <c r="AC22" s="3"/>
      <c r="AD22" s="3"/>
      <c r="AE22" s="3"/>
      <c r="AF22" s="3"/>
      <c r="AG22" s="3"/>
      <c r="AH22" s="3"/>
    </row>
    <row r="23" ht="14.4" customHeight="1">
      <c r="A23" t="s" s="4">
        <v>88</v>
      </c>
      <c r="B23" s="3"/>
      <c r="C23" s="3"/>
      <c r="D23" s="3"/>
      <c r="E23" s="153"/>
      <c r="F23" s="20"/>
      <c r="G23" s="3"/>
      <c r="H23" s="3"/>
      <c r="I23" s="153"/>
      <c r="J23" s="20"/>
      <c r="K23" s="3"/>
      <c r="L23" s="3"/>
      <c r="M23" s="153"/>
      <c r="N23" s="20"/>
      <c r="O23" s="3"/>
      <c r="P23" s="3"/>
      <c r="Q23" s="153"/>
      <c r="R23" s="20"/>
      <c r="S23" s="3"/>
      <c r="T23" s="3"/>
      <c r="U23" s="153"/>
      <c r="V23" s="20"/>
      <c r="W23" s="3"/>
      <c r="X23" s="3"/>
      <c r="Y23" s="3"/>
      <c r="Z23" s="3"/>
      <c r="AA23" s="3"/>
      <c r="AB23" s="3"/>
      <c r="AC23" s="3"/>
      <c r="AD23" s="3"/>
      <c r="AE23" s="3"/>
      <c r="AF23" s="3"/>
      <c r="AG23" s="3"/>
      <c r="AH23" s="3"/>
    </row>
    <row r="24" ht="14.4" customHeight="1">
      <c r="A24" t="s" s="4">
        <v>89</v>
      </c>
      <c r="B24" s="3"/>
      <c r="C24" s="3"/>
      <c r="D24" s="3"/>
      <c r="E24" s="153"/>
      <c r="F24" s="20"/>
      <c r="G24" s="3"/>
      <c r="H24" s="3"/>
      <c r="I24" s="153"/>
      <c r="J24" s="20"/>
      <c r="K24" s="3"/>
      <c r="L24" s="3"/>
      <c r="M24" s="153"/>
      <c r="N24" s="20"/>
      <c r="O24" s="3"/>
      <c r="P24" s="3"/>
      <c r="Q24" s="153"/>
      <c r="R24" s="20"/>
      <c r="S24" s="3"/>
      <c r="T24" s="3"/>
      <c r="U24" s="153"/>
      <c r="V24" s="20"/>
      <c r="W24" s="3"/>
      <c r="X24" s="3"/>
      <c r="Y24" s="3"/>
      <c r="Z24" s="3"/>
      <c r="AA24" s="3"/>
      <c r="AB24" s="3"/>
      <c r="AC24" s="3"/>
      <c r="AD24" s="3"/>
      <c r="AE24" s="3"/>
      <c r="AF24" s="3"/>
      <c r="AG24" s="3"/>
      <c r="AH24" s="3"/>
    </row>
    <row r="25" ht="14.4" customHeight="1">
      <c r="A25" t="s" s="4">
        <v>90</v>
      </c>
      <c r="B25" s="3"/>
      <c r="C25" s="3"/>
      <c r="D25" s="3"/>
      <c r="E25" s="153"/>
      <c r="F25" s="20"/>
      <c r="G25" s="3"/>
      <c r="H25" s="3"/>
      <c r="I25" s="153"/>
      <c r="J25" s="20"/>
      <c r="K25" s="3"/>
      <c r="L25" s="3"/>
      <c r="M25" s="153"/>
      <c r="N25" s="20"/>
      <c r="O25" s="3"/>
      <c r="P25" s="3"/>
      <c r="Q25" s="153"/>
      <c r="R25" s="20"/>
      <c r="S25" s="3"/>
      <c r="T25" s="3"/>
      <c r="U25" s="153"/>
      <c r="V25" s="20"/>
      <c r="W25" s="3"/>
      <c r="X25" s="3"/>
      <c r="Y25" s="3"/>
      <c r="Z25" s="3"/>
      <c r="AA25" s="3"/>
      <c r="AB25" s="3"/>
      <c r="AC25" s="3"/>
      <c r="AD25" s="3"/>
      <c r="AE25" s="3"/>
      <c r="AF25" s="3"/>
      <c r="AG25" s="3"/>
      <c r="AH25" s="3"/>
    </row>
    <row r="26" ht="14.4" customHeight="1">
      <c r="A26" t="s" s="4">
        <v>91</v>
      </c>
      <c r="B26" s="3"/>
      <c r="C26" s="3"/>
      <c r="D26" s="3"/>
      <c r="E26" s="153"/>
      <c r="F26" s="20"/>
      <c r="G26" s="3"/>
      <c r="H26" s="3"/>
      <c r="I26" s="153"/>
      <c r="J26" s="20"/>
      <c r="K26" s="3"/>
      <c r="L26" s="3"/>
      <c r="M26" s="153"/>
      <c r="N26" s="20"/>
      <c r="O26" s="3"/>
      <c r="P26" s="3"/>
      <c r="Q26" s="153"/>
      <c r="R26" s="20"/>
      <c r="S26" s="3"/>
      <c r="T26" s="3"/>
      <c r="U26" s="153"/>
      <c r="V26" s="20"/>
      <c r="W26" s="3"/>
      <c r="X26" s="3"/>
      <c r="Y26" s="3"/>
      <c r="Z26" s="3"/>
      <c r="AA26" s="3"/>
      <c r="AB26" s="3"/>
      <c r="AC26" s="3"/>
      <c r="AD26" s="3"/>
      <c r="AE26" s="3"/>
      <c r="AF26" s="3"/>
      <c r="AG26" s="3"/>
      <c r="AH26" s="3"/>
    </row>
    <row r="27" ht="14.4" customHeight="1">
      <c r="A27" t="s" s="4">
        <v>92</v>
      </c>
      <c r="B27" s="3"/>
      <c r="C27" s="3"/>
      <c r="D27" s="3"/>
      <c r="E27" s="153"/>
      <c r="F27" s="20"/>
      <c r="G27" s="3"/>
      <c r="H27" s="3"/>
      <c r="I27" s="153"/>
      <c r="J27" s="20"/>
      <c r="K27" s="3"/>
      <c r="L27" s="3"/>
      <c r="M27" s="153"/>
      <c r="N27" s="20"/>
      <c r="O27" s="3"/>
      <c r="P27" s="3"/>
      <c r="Q27" s="153"/>
      <c r="R27" s="20"/>
      <c r="S27" s="3"/>
      <c r="T27" s="3"/>
      <c r="U27" s="153"/>
      <c r="V27" s="20"/>
      <c r="W27" s="3"/>
      <c r="X27" s="3"/>
      <c r="Y27" s="3"/>
      <c r="Z27" s="3"/>
      <c r="AA27" s="3"/>
      <c r="AB27" s="3"/>
      <c r="AC27" s="3"/>
      <c r="AD27" s="3"/>
      <c r="AE27" s="3"/>
      <c r="AF27" s="3"/>
      <c r="AG27" s="3"/>
      <c r="AH27" s="3"/>
    </row>
    <row r="28" ht="14.4" customHeight="1">
      <c r="A28" t="s" s="4">
        <v>252</v>
      </c>
      <c r="B28" s="3"/>
      <c r="C28" s="3"/>
      <c r="D28" s="3"/>
      <c r="E28" s="153"/>
      <c r="F28" s="20"/>
      <c r="G28" s="3"/>
      <c r="H28" s="3"/>
      <c r="I28" s="153"/>
      <c r="J28" s="20"/>
      <c r="K28" s="3"/>
      <c r="L28" s="3"/>
      <c r="M28" s="153"/>
      <c r="N28" s="20"/>
      <c r="O28" s="3"/>
      <c r="P28" s="3"/>
      <c r="Q28" s="153"/>
      <c r="R28" s="20"/>
      <c r="S28" s="3"/>
      <c r="T28" s="3"/>
      <c r="U28" s="153"/>
      <c r="V28" s="20"/>
      <c r="W28" s="3"/>
      <c r="X28" s="3"/>
      <c r="Y28" s="3"/>
      <c r="Z28" s="3"/>
      <c r="AA28" s="3"/>
      <c r="AB28" s="3"/>
      <c r="AC28" s="3"/>
      <c r="AD28" s="3"/>
      <c r="AE28" s="3"/>
      <c r="AF28" s="3"/>
      <c r="AG28" s="3"/>
      <c r="AH28" s="3"/>
    </row>
    <row r="29" ht="14.4" customHeight="1">
      <c r="A29" t="s" s="4">
        <v>94</v>
      </c>
      <c r="B29" s="3"/>
      <c r="C29" s="3"/>
      <c r="D29" s="3"/>
      <c r="E29" s="153"/>
      <c r="F29" s="20"/>
      <c r="G29" s="3"/>
      <c r="H29" s="3"/>
      <c r="I29" s="153"/>
      <c r="J29" s="20"/>
      <c r="K29" s="3"/>
      <c r="L29" s="3"/>
      <c r="M29" s="153"/>
      <c r="N29" s="20"/>
      <c r="O29" s="3"/>
      <c r="P29" s="3"/>
      <c r="Q29" s="153"/>
      <c r="R29" s="20"/>
      <c r="S29" s="3"/>
      <c r="T29" s="3"/>
      <c r="U29" s="153"/>
      <c r="V29" s="20"/>
      <c r="W29" s="3"/>
      <c r="X29" s="3"/>
      <c r="Y29" s="3"/>
      <c r="Z29" s="3"/>
      <c r="AA29" s="3"/>
      <c r="AB29" s="3"/>
      <c r="AC29" s="3"/>
      <c r="AD29" s="3"/>
      <c r="AE29" s="3"/>
      <c r="AF29" s="3"/>
      <c r="AG29" s="3"/>
      <c r="AH29" s="3"/>
    </row>
    <row r="30" ht="14.4" customHeight="1">
      <c r="A30" t="s" s="4">
        <v>95</v>
      </c>
      <c r="B30" s="3"/>
      <c r="C30" s="3"/>
      <c r="D30" s="3"/>
      <c r="E30" s="153"/>
      <c r="F30" s="20"/>
      <c r="G30" s="3"/>
      <c r="H30" s="3"/>
      <c r="I30" s="153"/>
      <c r="J30" s="20"/>
      <c r="K30" s="3"/>
      <c r="L30" s="3"/>
      <c r="M30" s="153"/>
      <c r="N30" s="20"/>
      <c r="O30" s="3"/>
      <c r="P30" s="3"/>
      <c r="Q30" s="153"/>
      <c r="R30" s="20"/>
      <c r="S30" s="3"/>
      <c r="T30" s="3"/>
      <c r="U30" s="153"/>
      <c r="V30" s="20"/>
      <c r="W30" s="3"/>
      <c r="X30" s="3"/>
      <c r="Y30" s="3"/>
      <c r="Z30" s="3"/>
      <c r="AA30" s="3"/>
      <c r="AB30" s="3"/>
      <c r="AC30" s="3"/>
      <c r="AD30" s="3"/>
      <c r="AE30" s="3"/>
      <c r="AF30" s="3"/>
      <c r="AG30" s="3"/>
      <c r="AH30" s="3"/>
    </row>
    <row r="31" ht="14.4" customHeight="1">
      <c r="A31" t="s" s="4">
        <v>96</v>
      </c>
      <c r="B31" s="3"/>
      <c r="C31" s="3"/>
      <c r="D31" s="3"/>
      <c r="E31" s="153"/>
      <c r="F31" s="20"/>
      <c r="G31" s="3"/>
      <c r="H31" s="3"/>
      <c r="I31" s="153"/>
      <c r="J31" s="20"/>
      <c r="K31" s="3"/>
      <c r="L31" s="3"/>
      <c r="M31" s="153"/>
      <c r="N31" s="20"/>
      <c r="O31" s="3"/>
      <c r="P31" s="3"/>
      <c r="Q31" s="153"/>
      <c r="R31" s="20"/>
      <c r="S31" s="3"/>
      <c r="T31" s="3"/>
      <c r="U31" s="153"/>
      <c r="V31" t="s" s="250">
        <v>265</v>
      </c>
      <c r="W31" s="3"/>
      <c r="X31" s="3"/>
      <c r="Y31" s="3"/>
      <c r="Z31" s="3"/>
      <c r="AA31" s="3"/>
      <c r="AB31" s="3"/>
      <c r="AC31" s="3"/>
      <c r="AD31" s="3"/>
      <c r="AE31" s="3"/>
      <c r="AF31" s="3"/>
      <c r="AG31" s="3"/>
      <c r="AH31" s="3"/>
    </row>
    <row r="32" ht="14.4" customHeight="1">
      <c r="A32" t="s" s="4">
        <v>97</v>
      </c>
      <c r="B32" s="3"/>
      <c r="C32" s="3"/>
      <c r="D32" s="3"/>
      <c r="E32" s="153"/>
      <c r="F32" s="20"/>
      <c r="G32" s="3"/>
      <c r="H32" s="3"/>
      <c r="I32" s="153"/>
      <c r="J32" s="20"/>
      <c r="K32" s="3"/>
      <c r="L32" s="3"/>
      <c r="M32" s="153"/>
      <c r="N32" s="20"/>
      <c r="O32" s="3"/>
      <c r="P32" s="3"/>
      <c r="Q32" s="153"/>
      <c r="R32" s="20"/>
      <c r="S32" s="3"/>
      <c r="T32" s="3"/>
      <c r="U32" s="153"/>
      <c r="V32" t="s" s="251">
        <v>266</v>
      </c>
      <c r="W32" s="3"/>
      <c r="X32" s="3"/>
      <c r="Y32" s="3"/>
      <c r="Z32" s="3"/>
      <c r="AA32" s="3"/>
      <c r="AB32" s="3"/>
      <c r="AC32" s="3"/>
      <c r="AD32" s="3"/>
      <c r="AE32" s="3"/>
      <c r="AF32" s="3"/>
      <c r="AG32" s="3"/>
      <c r="AH32" s="3"/>
    </row>
    <row r="33" ht="14.4" customHeight="1">
      <c r="A33" t="s" s="4">
        <v>98</v>
      </c>
      <c r="B33" s="3"/>
      <c r="C33" s="3"/>
      <c r="D33" s="3"/>
      <c r="E33" s="153"/>
      <c r="F33" s="20"/>
      <c r="G33" s="3"/>
      <c r="H33" s="3"/>
      <c r="I33" s="153"/>
      <c r="J33" s="20"/>
      <c r="K33" s="3"/>
      <c r="L33" s="3"/>
      <c r="M33" s="153"/>
      <c r="N33" s="20"/>
      <c r="O33" s="3"/>
      <c r="P33" s="3"/>
      <c r="Q33" s="153"/>
      <c r="R33" s="20"/>
      <c r="S33" s="3"/>
      <c r="T33" s="3"/>
      <c r="U33" s="153"/>
      <c r="V33" s="20"/>
      <c r="W33" s="3"/>
      <c r="X33" s="3"/>
      <c r="Y33" s="3"/>
      <c r="Z33" s="3"/>
      <c r="AA33" s="3"/>
      <c r="AB33" s="3"/>
      <c r="AC33" s="3"/>
      <c r="AD33" s="3"/>
      <c r="AE33" s="3"/>
      <c r="AF33" s="3"/>
      <c r="AG33" s="3"/>
      <c r="AH33" s="3"/>
    </row>
    <row r="34" ht="14.4" customHeight="1">
      <c r="A34" t="s" s="4">
        <v>99</v>
      </c>
      <c r="B34" s="3"/>
      <c r="C34" s="3"/>
      <c r="D34" s="3"/>
      <c r="E34" s="153"/>
      <c r="F34" s="20"/>
      <c r="G34" s="3"/>
      <c r="H34" s="3"/>
      <c r="I34" s="153"/>
      <c r="J34" s="20"/>
      <c r="K34" s="3"/>
      <c r="L34" s="3"/>
      <c r="M34" s="153"/>
      <c r="N34" s="20"/>
      <c r="O34" s="3"/>
      <c r="P34" s="3"/>
      <c r="Q34" s="153"/>
      <c r="R34" s="20"/>
      <c r="S34" s="3"/>
      <c r="T34" s="3"/>
      <c r="U34" s="153"/>
      <c r="V34" s="20"/>
      <c r="W34" s="3"/>
      <c r="X34" s="3"/>
      <c r="Y34" s="3"/>
      <c r="Z34" s="3"/>
      <c r="AA34" s="3"/>
      <c r="AB34" s="3"/>
      <c r="AC34" s="3"/>
      <c r="AD34" s="3"/>
      <c r="AE34" s="3"/>
      <c r="AF34" s="3"/>
      <c r="AG34" s="3"/>
      <c r="AH34" s="3"/>
    </row>
    <row r="35" ht="14.4" customHeight="1">
      <c r="A35" t="s" s="4">
        <v>100</v>
      </c>
      <c r="B35" s="3"/>
      <c r="C35" s="3"/>
      <c r="D35" s="3"/>
      <c r="E35" s="153"/>
      <c r="F35" s="20"/>
      <c r="G35" s="3"/>
      <c r="H35" s="3"/>
      <c r="I35" s="153"/>
      <c r="J35" s="20"/>
      <c r="K35" s="3"/>
      <c r="L35" s="3"/>
      <c r="M35" s="153"/>
      <c r="N35" s="20"/>
      <c r="O35" s="3"/>
      <c r="P35" s="3"/>
      <c r="Q35" s="153"/>
      <c r="R35" s="20"/>
      <c r="S35" s="3"/>
      <c r="T35" s="3"/>
      <c r="U35" s="153"/>
      <c r="V35" s="20"/>
      <c r="W35" s="3"/>
      <c r="X35" s="3"/>
      <c r="Y35" s="3"/>
      <c r="Z35" s="3"/>
      <c r="AA35" s="3"/>
      <c r="AB35" s="3"/>
      <c r="AC35" s="3"/>
      <c r="AD35" s="3"/>
      <c r="AE35" s="3"/>
      <c r="AF35" s="3"/>
      <c r="AG35" s="3"/>
      <c r="AH35" s="3"/>
    </row>
    <row r="36" ht="14.4" customHeight="1">
      <c r="A36" t="s" s="4">
        <v>101</v>
      </c>
      <c r="B36" s="3"/>
      <c r="C36" s="3"/>
      <c r="D36" s="3"/>
      <c r="E36" s="153"/>
      <c r="F36" s="20"/>
      <c r="G36" s="3"/>
      <c r="H36" s="3"/>
      <c r="I36" s="153"/>
      <c r="J36" s="20"/>
      <c r="K36" s="3"/>
      <c r="L36" s="3"/>
      <c r="M36" s="153"/>
      <c r="N36" s="20"/>
      <c r="O36" s="3"/>
      <c r="P36" s="3"/>
      <c r="Q36" s="153"/>
      <c r="R36" s="20"/>
      <c r="S36" s="3"/>
      <c r="T36" s="3"/>
      <c r="U36" s="153"/>
      <c r="V36" s="20"/>
      <c r="W36" s="3"/>
      <c r="X36" s="3"/>
      <c r="Y36" s="3"/>
      <c r="Z36" s="3"/>
      <c r="AA36" s="3"/>
      <c r="AB36" s="3"/>
      <c r="AC36" s="3"/>
      <c r="AD36" s="3"/>
      <c r="AE36" s="3"/>
      <c r="AF36" s="3"/>
      <c r="AG36" s="3"/>
      <c r="AH36" s="3"/>
    </row>
    <row r="37" ht="14.4" customHeight="1">
      <c r="A37" t="s" s="4">
        <v>102</v>
      </c>
      <c r="B37" s="3"/>
      <c r="C37" s="3"/>
      <c r="D37" s="3"/>
      <c r="E37" s="153"/>
      <c r="F37" s="20"/>
      <c r="G37" s="3"/>
      <c r="H37" s="3"/>
      <c r="I37" s="153"/>
      <c r="J37" s="20"/>
      <c r="K37" s="3"/>
      <c r="L37" s="3"/>
      <c r="M37" s="153"/>
      <c r="N37" s="20"/>
      <c r="O37" s="3"/>
      <c r="P37" s="3"/>
      <c r="Q37" s="153"/>
      <c r="R37" s="20"/>
      <c r="S37" s="3"/>
      <c r="T37" s="3"/>
      <c r="U37" s="153"/>
      <c r="V37" s="20"/>
      <c r="W37" s="3"/>
      <c r="X37" s="3"/>
      <c r="Y37" s="3"/>
      <c r="Z37" s="3"/>
      <c r="AA37" s="3"/>
      <c r="AB37" s="3"/>
      <c r="AC37" s="3"/>
      <c r="AD37" s="3"/>
      <c r="AE37" s="3"/>
      <c r="AF37" s="3"/>
      <c r="AG37" s="3"/>
      <c r="AH37" s="3"/>
    </row>
    <row r="38" ht="14.4" customHeight="1">
      <c r="A38" t="s" s="4">
        <v>103</v>
      </c>
      <c r="B38" s="3"/>
      <c r="C38" s="3"/>
      <c r="D38" s="3"/>
      <c r="E38" s="153"/>
      <c r="F38" s="20"/>
      <c r="G38" s="3"/>
      <c r="H38" s="3"/>
      <c r="I38" s="153"/>
      <c r="J38" s="20"/>
      <c r="K38" s="3"/>
      <c r="L38" s="3"/>
      <c r="M38" s="153"/>
      <c r="N38" s="20"/>
      <c r="O38" s="3"/>
      <c r="P38" s="3"/>
      <c r="Q38" s="153"/>
      <c r="R38" s="20"/>
      <c r="S38" s="3"/>
      <c r="T38" s="3"/>
      <c r="U38" s="153"/>
      <c r="V38" s="20"/>
      <c r="W38" s="3"/>
      <c r="X38" s="3"/>
      <c r="Y38" s="3"/>
      <c r="Z38" s="3"/>
      <c r="AA38" s="3"/>
      <c r="AB38" s="3"/>
      <c r="AC38" s="3"/>
      <c r="AD38" s="3"/>
      <c r="AE38" s="3"/>
      <c r="AF38" s="3"/>
      <c r="AG38" s="3"/>
      <c r="AH38" s="3"/>
    </row>
    <row r="39" ht="14.4" customHeight="1">
      <c r="A39" t="s" s="4">
        <v>253</v>
      </c>
      <c r="B39" s="3"/>
      <c r="C39" s="3"/>
      <c r="D39" s="3"/>
      <c r="E39" s="153"/>
      <c r="F39" s="20"/>
      <c r="G39" s="3"/>
      <c r="H39" s="3"/>
      <c r="I39" s="153"/>
      <c r="J39" s="20"/>
      <c r="K39" s="3"/>
      <c r="L39" s="3"/>
      <c r="M39" s="153"/>
      <c r="N39" s="20"/>
      <c r="O39" s="3"/>
      <c r="P39" s="3"/>
      <c r="Q39" s="153"/>
      <c r="R39" s="20"/>
      <c r="S39" s="3"/>
      <c r="T39" s="3"/>
      <c r="U39" s="153"/>
      <c r="V39" s="20"/>
      <c r="W39" s="3"/>
      <c r="X39" s="3"/>
      <c r="Y39" s="3"/>
      <c r="Z39" s="3"/>
      <c r="AA39" s="3"/>
      <c r="AB39" s="3"/>
      <c r="AC39" s="3"/>
      <c r="AD39" s="3"/>
      <c r="AE39" s="3"/>
      <c r="AF39" s="3"/>
      <c r="AG39" s="3"/>
      <c r="AH39" s="3"/>
    </row>
    <row r="40" ht="14.4" customHeight="1">
      <c r="A40" t="s" s="4">
        <v>105</v>
      </c>
      <c r="B40" s="3"/>
      <c r="C40" s="3"/>
      <c r="D40" s="3"/>
      <c r="E40" s="153"/>
      <c r="F40" s="20"/>
      <c r="G40" s="3"/>
      <c r="H40" s="3"/>
      <c r="I40" s="153"/>
      <c r="J40" s="20"/>
      <c r="K40" s="3"/>
      <c r="L40" s="3"/>
      <c r="M40" s="153"/>
      <c r="N40" s="20"/>
      <c r="O40" s="3"/>
      <c r="P40" s="3"/>
      <c r="Q40" s="153"/>
      <c r="R40" s="20"/>
      <c r="S40" s="3"/>
      <c r="T40" s="3"/>
      <c r="U40" s="153"/>
      <c r="V40" s="20"/>
      <c r="W40" s="3"/>
      <c r="X40" s="3"/>
      <c r="Y40" s="3"/>
      <c r="Z40" s="3"/>
      <c r="AA40" s="3"/>
      <c r="AB40" s="3"/>
      <c r="AC40" s="3"/>
      <c r="AD40" s="3"/>
      <c r="AE40" s="3"/>
      <c r="AF40" s="3"/>
      <c r="AG40" s="3"/>
      <c r="AH40" s="3"/>
    </row>
    <row r="41" ht="14.4" customHeight="1">
      <c r="A41" t="s" s="4">
        <v>106</v>
      </c>
      <c r="B41" s="3"/>
      <c r="C41" s="3"/>
      <c r="D41" s="3"/>
      <c r="E41" s="153"/>
      <c r="F41" s="20"/>
      <c r="G41" s="3"/>
      <c r="H41" s="3"/>
      <c r="I41" s="153"/>
      <c r="J41" s="20"/>
      <c r="K41" s="3"/>
      <c r="L41" s="3"/>
      <c r="M41" s="153"/>
      <c r="N41" s="20"/>
      <c r="O41" s="3"/>
      <c r="P41" s="3"/>
      <c r="Q41" s="153"/>
      <c r="R41" s="20"/>
      <c r="S41" s="3"/>
      <c r="T41" s="3"/>
      <c r="U41" s="153"/>
      <c r="V41" s="20"/>
      <c r="W41" s="3"/>
      <c r="X41" s="3"/>
      <c r="Y41" s="3"/>
      <c r="Z41" s="3"/>
      <c r="AA41" s="3"/>
      <c r="AB41" s="3"/>
      <c r="AC41" s="3"/>
      <c r="AD41" s="3"/>
      <c r="AE41" s="3"/>
      <c r="AF41" s="3"/>
      <c r="AG41" s="3"/>
      <c r="AH41" s="3"/>
    </row>
    <row r="42" ht="14.4" customHeight="1">
      <c r="A42" t="s" s="4">
        <v>107</v>
      </c>
      <c r="B42" s="3"/>
      <c r="C42" s="3"/>
      <c r="D42" s="3"/>
      <c r="E42" s="153"/>
      <c r="F42" s="20"/>
      <c r="G42" s="3"/>
      <c r="H42" s="3"/>
      <c r="I42" s="153"/>
      <c r="J42" s="20"/>
      <c r="K42" s="3"/>
      <c r="L42" s="3"/>
      <c r="M42" s="153"/>
      <c r="N42" s="20"/>
      <c r="O42" s="3"/>
      <c r="P42" s="3"/>
      <c r="Q42" s="153"/>
      <c r="R42" s="20"/>
      <c r="S42" s="3"/>
      <c r="T42" s="3"/>
      <c r="U42" s="153"/>
      <c r="V42" s="20"/>
      <c r="W42" s="3"/>
      <c r="X42" s="3"/>
      <c r="Y42" s="3"/>
      <c r="Z42" s="3"/>
      <c r="AA42" s="3"/>
      <c r="AB42" s="3"/>
      <c r="AC42" s="3"/>
      <c r="AD42" s="3"/>
      <c r="AE42" s="3"/>
      <c r="AF42" s="3"/>
      <c r="AG42" s="3"/>
      <c r="AH42" s="3"/>
    </row>
    <row r="43" ht="14.4" customHeight="1">
      <c r="A43" t="s" s="4">
        <v>108</v>
      </c>
      <c r="B43" s="3"/>
      <c r="C43" s="3"/>
      <c r="D43" s="3"/>
      <c r="E43" s="153"/>
      <c r="F43" s="20"/>
      <c r="G43" s="3"/>
      <c r="H43" s="3"/>
      <c r="I43" s="153"/>
      <c r="J43" s="20"/>
      <c r="K43" s="3"/>
      <c r="L43" s="3"/>
      <c r="M43" s="153"/>
      <c r="N43" s="20"/>
      <c r="O43" s="3"/>
      <c r="P43" s="3"/>
      <c r="Q43" s="153"/>
      <c r="R43" s="20"/>
      <c r="S43" s="3"/>
      <c r="T43" s="3"/>
      <c r="U43" s="153"/>
      <c r="V43" s="20"/>
      <c r="W43" s="3"/>
      <c r="X43" s="3"/>
      <c r="Y43" s="3"/>
      <c r="Z43" s="3"/>
      <c r="AA43" s="3"/>
      <c r="AB43" s="3"/>
      <c r="AC43" s="3"/>
      <c r="AD43" s="3"/>
      <c r="AE43" s="3"/>
      <c r="AF43" s="3"/>
      <c r="AG43" s="3"/>
      <c r="AH43" s="3"/>
    </row>
    <row r="44" ht="14.4" customHeight="1">
      <c r="A44" t="s" s="4">
        <v>109</v>
      </c>
      <c r="B44" s="3"/>
      <c r="C44" s="3"/>
      <c r="D44" s="3"/>
      <c r="E44" s="153"/>
      <c r="F44" s="20"/>
      <c r="G44" s="3"/>
      <c r="H44" s="3"/>
      <c r="I44" s="153"/>
      <c r="J44" s="20"/>
      <c r="K44" s="3"/>
      <c r="L44" s="3"/>
      <c r="M44" s="153"/>
      <c r="N44" s="20"/>
      <c r="O44" s="3"/>
      <c r="P44" s="3"/>
      <c r="Q44" s="153"/>
      <c r="R44" s="20"/>
      <c r="S44" s="3"/>
      <c r="T44" s="3"/>
      <c r="U44" s="153"/>
      <c r="V44" s="20"/>
      <c r="W44" s="3"/>
      <c r="X44" s="3"/>
      <c r="Y44" s="3"/>
      <c r="Z44" s="3"/>
      <c r="AA44" s="3"/>
      <c r="AB44" s="3"/>
      <c r="AC44" s="3"/>
      <c r="AD44" s="3"/>
      <c r="AE44" s="3"/>
      <c r="AF44" s="3"/>
      <c r="AG44" s="3"/>
      <c r="AH44" s="3"/>
    </row>
    <row r="45" ht="14.4" customHeight="1">
      <c r="A45" t="s" s="4">
        <v>110</v>
      </c>
      <c r="B45" s="3"/>
      <c r="C45" s="3"/>
      <c r="D45" s="3"/>
      <c r="E45" s="153"/>
      <c r="F45" s="20"/>
      <c r="G45" s="3"/>
      <c r="H45" s="3"/>
      <c r="I45" s="153"/>
      <c r="J45" s="20"/>
      <c r="K45" s="3"/>
      <c r="L45" s="3"/>
      <c r="M45" s="153"/>
      <c r="N45" s="20"/>
      <c r="O45" s="3"/>
      <c r="P45" s="3"/>
      <c r="Q45" s="153"/>
      <c r="R45" s="20"/>
      <c r="S45" s="3"/>
      <c r="T45" s="3"/>
      <c r="U45" s="153"/>
      <c r="V45" s="20"/>
      <c r="W45" s="3"/>
      <c r="X45" s="3"/>
      <c r="Y45" s="3"/>
      <c r="Z45" s="3"/>
      <c r="AA45" s="3"/>
      <c r="AB45" s="3"/>
      <c r="AC45" s="3"/>
      <c r="AD45" s="3"/>
      <c r="AE45" s="3"/>
      <c r="AF45" s="3"/>
      <c r="AG45" s="3"/>
      <c r="AH45" s="3"/>
    </row>
    <row r="46" ht="14.4" customHeight="1">
      <c r="A46" t="s" s="4">
        <v>111</v>
      </c>
      <c r="B46" s="3"/>
      <c r="C46" s="3"/>
      <c r="D46" s="3"/>
      <c r="E46" s="153"/>
      <c r="F46" s="20"/>
      <c r="G46" s="3"/>
      <c r="H46" s="3"/>
      <c r="I46" s="153"/>
      <c r="J46" s="20"/>
      <c r="K46" s="3"/>
      <c r="L46" s="3"/>
      <c r="M46" s="153"/>
      <c r="N46" s="20"/>
      <c r="O46" s="3"/>
      <c r="P46" s="3"/>
      <c r="Q46" s="153"/>
      <c r="R46" s="20"/>
      <c r="S46" s="3"/>
      <c r="T46" s="3"/>
      <c r="U46" s="153"/>
      <c r="V46" s="20"/>
      <c r="W46" s="3"/>
      <c r="X46" s="3"/>
      <c r="Y46" s="3"/>
      <c r="Z46" s="3"/>
      <c r="AA46" s="3"/>
      <c r="AB46" s="3"/>
      <c r="AC46" s="3"/>
      <c r="AD46" s="3"/>
      <c r="AE46" s="3"/>
      <c r="AF46" s="3"/>
      <c r="AG46" s="3"/>
      <c r="AH46" s="3"/>
    </row>
    <row r="47" ht="14.4" customHeight="1">
      <c r="A47" t="s" s="4">
        <v>254</v>
      </c>
      <c r="B47" s="3"/>
      <c r="C47" s="3"/>
      <c r="D47" s="3"/>
      <c r="E47" s="153"/>
      <c r="F47" s="20"/>
      <c r="G47" s="3"/>
      <c r="H47" s="3"/>
      <c r="I47" s="153"/>
      <c r="J47" s="20"/>
      <c r="K47" s="3"/>
      <c r="L47" s="3"/>
      <c r="M47" s="153"/>
      <c r="N47" s="20"/>
      <c r="O47" s="3"/>
      <c r="P47" s="3"/>
      <c r="Q47" s="153"/>
      <c r="R47" s="20"/>
      <c r="S47" s="3"/>
      <c r="T47" s="3"/>
      <c r="U47" s="153"/>
      <c r="V47" s="20"/>
      <c r="W47" s="3"/>
      <c r="X47" s="3"/>
      <c r="Y47" s="3"/>
      <c r="Z47" s="3"/>
      <c r="AA47" s="3"/>
      <c r="AB47" s="3"/>
      <c r="AC47" s="3"/>
      <c r="AD47" s="3"/>
      <c r="AE47" s="3"/>
      <c r="AF47" s="3"/>
      <c r="AG47" s="3"/>
      <c r="AH47" s="3"/>
    </row>
    <row r="48" ht="14.4" customHeight="1">
      <c r="A48" t="s" s="4">
        <v>255</v>
      </c>
      <c r="B48" s="3"/>
      <c r="C48" s="3"/>
      <c r="D48" s="3"/>
      <c r="E48" s="153"/>
      <c r="F48" s="20"/>
      <c r="G48" s="3"/>
      <c r="H48" s="3"/>
      <c r="I48" s="153"/>
      <c r="J48" s="20"/>
      <c r="K48" s="3"/>
      <c r="L48" s="3"/>
      <c r="M48" s="153"/>
      <c r="N48" s="20"/>
      <c r="O48" s="3"/>
      <c r="P48" s="3"/>
      <c r="Q48" s="153"/>
      <c r="R48" s="20"/>
      <c r="S48" s="3"/>
      <c r="T48" s="3"/>
      <c r="U48" s="153"/>
      <c r="V48" t="s" s="250">
        <v>267</v>
      </c>
      <c r="W48" s="3"/>
      <c r="X48" s="3"/>
      <c r="Y48" s="3"/>
      <c r="Z48" s="3"/>
      <c r="AA48" s="3"/>
      <c r="AB48" s="3"/>
      <c r="AC48" s="3"/>
      <c r="AD48" s="3"/>
      <c r="AE48" s="3"/>
      <c r="AF48" s="3"/>
      <c r="AG48" s="3"/>
      <c r="AH48" s="3"/>
    </row>
    <row r="49" ht="14.4" customHeight="1">
      <c r="A49" t="s" s="4">
        <v>114</v>
      </c>
      <c r="B49" s="3"/>
      <c r="C49" s="3"/>
      <c r="D49" s="3"/>
      <c r="E49" s="153"/>
      <c r="F49" s="20"/>
      <c r="G49" s="3"/>
      <c r="H49" s="3"/>
      <c r="I49" s="153"/>
      <c r="J49" s="20"/>
      <c r="K49" s="3"/>
      <c r="L49" s="3"/>
      <c r="M49" s="153"/>
      <c r="N49" s="20"/>
      <c r="O49" s="3"/>
      <c r="P49" s="3"/>
      <c r="Q49" s="153"/>
      <c r="R49" s="20"/>
      <c r="S49" s="3"/>
      <c r="T49" s="3"/>
      <c r="U49" s="153"/>
      <c r="V49" t="s" s="250">
        <v>267</v>
      </c>
      <c r="W49" s="3"/>
      <c r="X49" s="3"/>
      <c r="Y49" s="3"/>
      <c r="Z49" s="3"/>
      <c r="AA49" s="3"/>
      <c r="AB49" s="3"/>
      <c r="AC49" s="3"/>
      <c r="AD49" s="3"/>
      <c r="AE49" s="3"/>
      <c r="AF49" s="3"/>
      <c r="AG49" s="3"/>
      <c r="AH49" s="3"/>
    </row>
    <row r="50" ht="14.4" customHeight="1">
      <c r="A50" t="s" s="4">
        <v>115</v>
      </c>
      <c r="B50" s="3"/>
      <c r="C50" s="3"/>
      <c r="D50" s="3"/>
      <c r="E50" s="153"/>
      <c r="F50" s="20"/>
      <c r="G50" s="3"/>
      <c r="H50" s="3"/>
      <c r="I50" s="153"/>
      <c r="J50" s="20"/>
      <c r="K50" s="3"/>
      <c r="L50" s="3"/>
      <c r="M50" s="153"/>
      <c r="N50" s="20"/>
      <c r="O50" s="3"/>
      <c r="P50" s="3"/>
      <c r="Q50" s="153"/>
      <c r="R50" s="20"/>
      <c r="S50" s="3"/>
      <c r="T50" s="3"/>
      <c r="U50" s="153"/>
      <c r="V50" s="20"/>
      <c r="W50" s="3"/>
      <c r="X50" s="3"/>
      <c r="Y50" s="3"/>
      <c r="Z50" s="3"/>
      <c r="AA50" s="3"/>
      <c r="AB50" s="3"/>
      <c r="AC50" s="3"/>
      <c r="AD50" s="3"/>
      <c r="AE50" s="3"/>
      <c r="AF50" s="3"/>
      <c r="AG50" s="3"/>
      <c r="AH50" s="3"/>
    </row>
    <row r="51" ht="14.4" customHeight="1">
      <c r="A51" t="s" s="4">
        <v>256</v>
      </c>
      <c r="B51" s="3"/>
      <c r="C51" s="3"/>
      <c r="D51" s="3"/>
      <c r="E51" s="153"/>
      <c r="F51" s="20"/>
      <c r="G51" s="3"/>
      <c r="H51" s="3"/>
      <c r="I51" s="153"/>
      <c r="J51" s="20"/>
      <c r="K51" s="3"/>
      <c r="L51" s="3"/>
      <c r="M51" s="153"/>
      <c r="N51" s="20"/>
      <c r="O51" s="3"/>
      <c r="P51" s="3"/>
      <c r="Q51" s="153"/>
      <c r="R51" s="20"/>
      <c r="S51" s="3"/>
      <c r="T51" s="3"/>
      <c r="U51" s="153"/>
      <c r="V51" s="20"/>
      <c r="W51" s="3"/>
      <c r="X51" s="3"/>
      <c r="Y51" s="3"/>
      <c r="Z51" s="3"/>
      <c r="AA51" s="3"/>
      <c r="AB51" s="3"/>
      <c r="AC51" s="3"/>
      <c r="AD51" s="3"/>
      <c r="AE51" s="3"/>
      <c r="AF51" s="3"/>
      <c r="AG51" s="3"/>
      <c r="AH51" s="3"/>
    </row>
    <row r="52" ht="14.4" customHeight="1">
      <c r="A52" t="s" s="4">
        <v>257</v>
      </c>
      <c r="B52" s="3"/>
      <c r="C52" s="3"/>
      <c r="D52" s="3"/>
      <c r="E52" s="153"/>
      <c r="F52" s="20"/>
      <c r="G52" s="3"/>
      <c r="H52" s="3"/>
      <c r="I52" s="153"/>
      <c r="J52" s="20"/>
      <c r="K52" s="3"/>
      <c r="L52" s="3"/>
      <c r="M52" s="153"/>
      <c r="N52" s="20"/>
      <c r="O52" s="3"/>
      <c r="P52" s="3"/>
      <c r="Q52" s="153"/>
      <c r="R52" s="20"/>
      <c r="S52" s="3"/>
      <c r="T52" s="3"/>
      <c r="U52" s="153"/>
      <c r="V52" s="20"/>
      <c r="W52" s="3"/>
      <c r="X52" s="3"/>
      <c r="Y52" s="3"/>
      <c r="Z52" s="3"/>
      <c r="AA52" s="3"/>
      <c r="AB52" s="3"/>
      <c r="AC52" s="3"/>
      <c r="AD52" s="3"/>
      <c r="AE52" s="3"/>
      <c r="AF52" s="3"/>
      <c r="AG52" s="3"/>
      <c r="AH52" s="3"/>
    </row>
    <row r="53" ht="14.4" customHeight="1">
      <c r="A53" t="s" s="4">
        <v>118</v>
      </c>
      <c r="B53" s="3"/>
      <c r="C53" s="3"/>
      <c r="D53" s="3"/>
      <c r="E53" s="153"/>
      <c r="F53" s="20"/>
      <c r="G53" s="3"/>
      <c r="H53" s="3"/>
      <c r="I53" s="153"/>
      <c r="J53" s="20"/>
      <c r="K53" s="3"/>
      <c r="L53" s="3"/>
      <c r="M53" s="153"/>
      <c r="N53" s="20"/>
      <c r="O53" s="3"/>
      <c r="P53" s="3"/>
      <c r="Q53" s="153"/>
      <c r="R53" s="20"/>
      <c r="S53" s="3"/>
      <c r="T53" s="3"/>
      <c r="U53" s="153"/>
      <c r="V53" s="20"/>
      <c r="W53" s="3"/>
      <c r="X53" s="3"/>
      <c r="Y53" s="3"/>
      <c r="Z53" s="3"/>
      <c r="AA53" s="3"/>
      <c r="AB53" s="3"/>
      <c r="AC53" s="3"/>
      <c r="AD53" s="3"/>
      <c r="AE53" s="3"/>
      <c r="AF53" s="3"/>
      <c r="AG53" s="3"/>
      <c r="AH53" s="3"/>
    </row>
    <row r="54" ht="15" customHeight="1">
      <c r="A54" t="s" s="240">
        <v>119</v>
      </c>
      <c r="B54" s="77"/>
      <c r="C54" s="77"/>
      <c r="D54" s="77"/>
      <c r="E54" s="207"/>
      <c r="F54" s="252"/>
      <c r="G54" s="77"/>
      <c r="H54" s="77"/>
      <c r="I54" s="207"/>
      <c r="J54" s="252"/>
      <c r="K54" s="77"/>
      <c r="L54" s="77"/>
      <c r="M54" s="207"/>
      <c r="N54" s="252"/>
      <c r="O54" s="77"/>
      <c r="P54" s="77"/>
      <c r="Q54" s="207"/>
      <c r="R54" s="252"/>
      <c r="S54" s="77"/>
      <c r="T54" s="77"/>
      <c r="U54" s="207"/>
      <c r="V54" s="20"/>
      <c r="W54" s="3"/>
      <c r="X54" s="3"/>
      <c r="Y54" s="3"/>
      <c r="Z54" s="3"/>
      <c r="AA54" s="3"/>
      <c r="AB54" s="3"/>
      <c r="AC54" s="3"/>
      <c r="AD54" s="3"/>
      <c r="AE54" s="3"/>
      <c r="AF54" s="3"/>
      <c r="AG54" s="3"/>
      <c r="AH54" s="3"/>
    </row>
  </sheetData>
  <mergeCells count="6">
    <mergeCell ref="A1:E1"/>
    <mergeCell ref="B2:E2"/>
    <mergeCell ref="F2:I2"/>
    <mergeCell ref="J2:M2"/>
    <mergeCell ref="R2:U2"/>
    <mergeCell ref="N2:Q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21.xml><?xml version="1.0" encoding="utf-8"?>
<worksheet xmlns:r="http://schemas.openxmlformats.org/officeDocument/2006/relationships" xmlns="http://schemas.openxmlformats.org/spreadsheetml/2006/main">
  <dimension ref="A1:K52"/>
  <sheetViews>
    <sheetView workbookViewId="0" showGridLines="0" defaultGridColor="1"/>
  </sheetViews>
  <sheetFormatPr defaultColWidth="8.83333" defaultRowHeight="14.4" customHeight="1" outlineLevelRow="0" outlineLevelCol="0"/>
  <cols>
    <col min="1" max="1" width="8.85156" style="253" customWidth="1"/>
    <col min="2" max="2" width="14.5" style="253" customWidth="1"/>
    <col min="3" max="5" width="8.85156" style="253" customWidth="1"/>
    <col min="6" max="6" width="14.6719" style="253" customWidth="1"/>
    <col min="7" max="9" width="8.85156" style="253" customWidth="1"/>
    <col min="10" max="10" width="18.5" style="253" customWidth="1"/>
    <col min="11" max="11" width="8.85156" style="253" customWidth="1"/>
    <col min="12" max="16384" width="8.85156" style="253" customWidth="1"/>
  </cols>
  <sheetData>
    <row r="1" ht="13.55" customHeight="1">
      <c r="A1" t="s" s="4">
        <v>268</v>
      </c>
      <c r="B1" t="s" s="4">
        <v>269</v>
      </c>
      <c r="C1" t="s" s="4">
        <v>270</v>
      </c>
      <c r="D1" s="3"/>
      <c r="E1" t="s" s="4">
        <v>268</v>
      </c>
      <c r="F1" t="s" s="4">
        <v>269</v>
      </c>
      <c r="G1" t="s" s="4">
        <v>270</v>
      </c>
      <c r="H1" s="3"/>
      <c r="I1" t="s" s="4">
        <v>268</v>
      </c>
      <c r="J1" t="s" s="4">
        <v>269</v>
      </c>
      <c r="K1" t="s" s="4">
        <v>270</v>
      </c>
    </row>
    <row r="2" ht="13.55" customHeight="1">
      <c r="A2" t="s" s="4">
        <v>69</v>
      </c>
      <c r="B2" t="s" s="4">
        <v>271</v>
      </c>
      <c r="C2" s="3"/>
      <c r="D2" s="3"/>
      <c r="E2" t="s" s="4">
        <v>69</v>
      </c>
      <c r="F2" t="s" s="4">
        <v>272</v>
      </c>
      <c r="G2" s="3"/>
      <c r="H2" s="3"/>
      <c r="I2" t="s" s="4">
        <v>69</v>
      </c>
      <c r="J2" t="s" s="4">
        <v>273</v>
      </c>
      <c r="K2" s="3"/>
    </row>
    <row r="3" ht="13.55" customHeight="1">
      <c r="A3" t="s" s="4">
        <v>70</v>
      </c>
      <c r="B3" t="s" s="4">
        <v>271</v>
      </c>
      <c r="C3" s="3"/>
      <c r="D3" s="3"/>
      <c r="E3" t="s" s="4">
        <v>70</v>
      </c>
      <c r="F3" t="s" s="4">
        <v>272</v>
      </c>
      <c r="G3" s="3"/>
      <c r="H3" s="3"/>
      <c r="I3" t="s" s="4">
        <v>70</v>
      </c>
      <c r="J3" t="s" s="4">
        <v>273</v>
      </c>
      <c r="K3" s="3"/>
    </row>
    <row r="4" ht="13.55" customHeight="1">
      <c r="A4" t="s" s="4">
        <v>71</v>
      </c>
      <c r="B4" t="s" s="4">
        <v>271</v>
      </c>
      <c r="C4" s="3"/>
      <c r="D4" s="3"/>
      <c r="E4" t="s" s="4">
        <v>71</v>
      </c>
      <c r="F4" t="s" s="4">
        <v>272</v>
      </c>
      <c r="G4" s="3"/>
      <c r="H4" s="3"/>
      <c r="I4" t="s" s="4">
        <v>71</v>
      </c>
      <c r="J4" t="s" s="4">
        <v>273</v>
      </c>
      <c r="K4" s="3"/>
    </row>
    <row r="5" ht="13.55" customHeight="1">
      <c r="A5" t="s" s="4">
        <v>72</v>
      </c>
      <c r="B5" t="s" s="4">
        <v>271</v>
      </c>
      <c r="C5" s="3"/>
      <c r="D5" s="3"/>
      <c r="E5" t="s" s="4">
        <v>72</v>
      </c>
      <c r="F5" t="s" s="4">
        <v>272</v>
      </c>
      <c r="G5" s="3"/>
      <c r="H5" s="3"/>
      <c r="I5" t="s" s="4">
        <v>72</v>
      </c>
      <c r="J5" t="s" s="4">
        <v>273</v>
      </c>
      <c r="K5" s="3"/>
    </row>
    <row r="6" ht="13.55" customHeight="1">
      <c r="A6" t="s" s="4">
        <v>73</v>
      </c>
      <c r="B6" t="s" s="4">
        <v>271</v>
      </c>
      <c r="C6" s="3"/>
      <c r="D6" s="3"/>
      <c r="E6" t="s" s="4">
        <v>73</v>
      </c>
      <c r="F6" t="s" s="4">
        <v>272</v>
      </c>
      <c r="G6" s="3"/>
      <c r="H6" s="3"/>
      <c r="I6" t="s" s="4">
        <v>73</v>
      </c>
      <c r="J6" t="s" s="4">
        <v>273</v>
      </c>
      <c r="K6" s="3"/>
    </row>
    <row r="7" ht="13.55" customHeight="1">
      <c r="A7" t="s" s="4">
        <v>74</v>
      </c>
      <c r="B7" t="s" s="4">
        <v>271</v>
      </c>
      <c r="C7" s="3"/>
      <c r="D7" s="3"/>
      <c r="E7" t="s" s="4">
        <v>74</v>
      </c>
      <c r="F7" t="s" s="4">
        <v>272</v>
      </c>
      <c r="G7" s="3"/>
      <c r="H7" s="3"/>
      <c r="I7" t="s" s="4">
        <v>74</v>
      </c>
      <c r="J7" t="s" s="4">
        <v>273</v>
      </c>
      <c r="K7" s="3"/>
    </row>
    <row r="8" ht="13.55" customHeight="1">
      <c r="A8" t="s" s="4">
        <v>75</v>
      </c>
      <c r="B8" t="s" s="4">
        <v>271</v>
      </c>
      <c r="C8" s="3"/>
      <c r="D8" s="3"/>
      <c r="E8" t="s" s="4">
        <v>75</v>
      </c>
      <c r="F8" t="s" s="4">
        <v>272</v>
      </c>
      <c r="G8" s="3"/>
      <c r="H8" s="3"/>
      <c r="I8" t="s" s="4">
        <v>75</v>
      </c>
      <c r="J8" t="s" s="4">
        <v>273</v>
      </c>
      <c r="K8" s="3"/>
    </row>
    <row r="9" ht="13.55" customHeight="1">
      <c r="A9" t="s" s="4">
        <v>76</v>
      </c>
      <c r="B9" t="s" s="4">
        <v>271</v>
      </c>
      <c r="C9" s="3"/>
      <c r="D9" s="3"/>
      <c r="E9" t="s" s="4">
        <v>76</v>
      </c>
      <c r="F9" t="s" s="4">
        <v>272</v>
      </c>
      <c r="G9" s="3"/>
      <c r="H9" s="3"/>
      <c r="I9" t="s" s="4">
        <v>76</v>
      </c>
      <c r="J9" t="s" s="4">
        <v>273</v>
      </c>
      <c r="K9" s="3"/>
    </row>
    <row r="10" ht="13.55" customHeight="1">
      <c r="A10" t="s" s="4">
        <v>264</v>
      </c>
      <c r="B10" t="s" s="4">
        <v>271</v>
      </c>
      <c r="C10" s="3"/>
      <c r="D10" s="3"/>
      <c r="E10" t="s" s="4">
        <v>264</v>
      </c>
      <c r="F10" t="s" s="4">
        <v>272</v>
      </c>
      <c r="G10" s="3"/>
      <c r="H10" s="3"/>
      <c r="I10" t="s" s="4">
        <v>264</v>
      </c>
      <c r="J10" t="s" s="4">
        <v>273</v>
      </c>
      <c r="K10" s="3"/>
    </row>
    <row r="11" ht="13.55" customHeight="1">
      <c r="A11" t="s" s="4">
        <v>78</v>
      </c>
      <c r="B11" t="s" s="4">
        <v>271</v>
      </c>
      <c r="C11" s="3"/>
      <c r="D11" s="3"/>
      <c r="E11" t="s" s="4">
        <v>78</v>
      </c>
      <c r="F11" t="s" s="4">
        <v>272</v>
      </c>
      <c r="G11" s="3"/>
      <c r="H11" s="3"/>
      <c r="I11" t="s" s="4">
        <v>78</v>
      </c>
      <c r="J11" t="s" s="4">
        <v>273</v>
      </c>
      <c r="K11" s="3"/>
    </row>
    <row r="12" ht="13.55" customHeight="1">
      <c r="A12" t="s" s="4">
        <v>79</v>
      </c>
      <c r="B12" t="s" s="4">
        <v>271</v>
      </c>
      <c r="C12" s="3"/>
      <c r="D12" s="3"/>
      <c r="E12" t="s" s="4">
        <v>79</v>
      </c>
      <c r="F12" t="s" s="4">
        <v>272</v>
      </c>
      <c r="G12" s="3"/>
      <c r="H12" s="3"/>
      <c r="I12" t="s" s="4">
        <v>79</v>
      </c>
      <c r="J12" t="s" s="4">
        <v>273</v>
      </c>
      <c r="K12" s="3"/>
    </row>
    <row r="13" ht="13.55" customHeight="1">
      <c r="A13" t="s" s="4">
        <v>80</v>
      </c>
      <c r="B13" t="s" s="4">
        <v>271</v>
      </c>
      <c r="C13" s="3"/>
      <c r="D13" s="3"/>
      <c r="E13" t="s" s="4">
        <v>80</v>
      </c>
      <c r="F13" t="s" s="4">
        <v>272</v>
      </c>
      <c r="G13" s="3"/>
      <c r="H13" s="3"/>
      <c r="I13" t="s" s="4">
        <v>80</v>
      </c>
      <c r="J13" t="s" s="4">
        <v>273</v>
      </c>
      <c r="K13" s="3"/>
    </row>
    <row r="14" ht="13.55" customHeight="1">
      <c r="A14" t="s" s="4">
        <v>81</v>
      </c>
      <c r="B14" t="s" s="4">
        <v>271</v>
      </c>
      <c r="C14" s="3"/>
      <c r="D14" s="3"/>
      <c r="E14" t="s" s="4">
        <v>81</v>
      </c>
      <c r="F14" t="s" s="4">
        <v>272</v>
      </c>
      <c r="G14" s="3"/>
      <c r="H14" s="3"/>
      <c r="I14" t="s" s="4">
        <v>81</v>
      </c>
      <c r="J14" t="s" s="4">
        <v>273</v>
      </c>
      <c r="K14" s="3"/>
    </row>
    <row r="15" ht="13.55" customHeight="1">
      <c r="A15" t="s" s="4">
        <v>82</v>
      </c>
      <c r="B15" t="s" s="4">
        <v>271</v>
      </c>
      <c r="C15" s="3"/>
      <c r="D15" s="3"/>
      <c r="E15" t="s" s="4">
        <v>82</v>
      </c>
      <c r="F15" t="s" s="4">
        <v>272</v>
      </c>
      <c r="G15" s="3"/>
      <c r="H15" s="3"/>
      <c r="I15" t="s" s="4">
        <v>82</v>
      </c>
      <c r="J15" t="s" s="4">
        <v>273</v>
      </c>
      <c r="K15" s="3"/>
    </row>
    <row r="16" ht="13.55" customHeight="1">
      <c r="A16" t="s" s="4">
        <v>83</v>
      </c>
      <c r="B16" t="s" s="4">
        <v>271</v>
      </c>
      <c r="C16" s="3"/>
      <c r="D16" s="3"/>
      <c r="E16" t="s" s="4">
        <v>83</v>
      </c>
      <c r="F16" t="s" s="4">
        <v>272</v>
      </c>
      <c r="G16" s="3"/>
      <c r="H16" s="3"/>
      <c r="I16" t="s" s="4">
        <v>83</v>
      </c>
      <c r="J16" t="s" s="4">
        <v>273</v>
      </c>
      <c r="K16" s="3"/>
    </row>
    <row r="17" ht="13.55" customHeight="1">
      <c r="A17" t="s" s="4">
        <v>84</v>
      </c>
      <c r="B17" t="s" s="4">
        <v>271</v>
      </c>
      <c r="C17" s="3"/>
      <c r="D17" s="3"/>
      <c r="E17" t="s" s="4">
        <v>84</v>
      </c>
      <c r="F17" t="s" s="4">
        <v>272</v>
      </c>
      <c r="G17" s="3"/>
      <c r="H17" s="3"/>
      <c r="I17" t="s" s="4">
        <v>84</v>
      </c>
      <c r="J17" t="s" s="4">
        <v>273</v>
      </c>
      <c r="K17" s="3"/>
    </row>
    <row r="18" ht="13.55" customHeight="1">
      <c r="A18" t="s" s="4">
        <v>250</v>
      </c>
      <c r="B18" t="s" s="4">
        <v>271</v>
      </c>
      <c r="C18" s="3"/>
      <c r="D18" s="3"/>
      <c r="E18" t="s" s="4">
        <v>250</v>
      </c>
      <c r="F18" t="s" s="4">
        <v>272</v>
      </c>
      <c r="G18" s="3"/>
      <c r="H18" s="3"/>
      <c r="I18" t="s" s="4">
        <v>250</v>
      </c>
      <c r="J18" t="s" s="4">
        <v>273</v>
      </c>
      <c r="K18" s="3"/>
    </row>
    <row r="19" ht="13.55" customHeight="1">
      <c r="A19" t="s" s="4">
        <v>86</v>
      </c>
      <c r="B19" t="s" s="4">
        <v>271</v>
      </c>
      <c r="C19" s="3"/>
      <c r="D19" s="3"/>
      <c r="E19" t="s" s="4">
        <v>86</v>
      </c>
      <c r="F19" t="s" s="4">
        <v>272</v>
      </c>
      <c r="G19" s="3"/>
      <c r="H19" s="3"/>
      <c r="I19" t="s" s="4">
        <v>86</v>
      </c>
      <c r="J19" t="s" s="4">
        <v>273</v>
      </c>
      <c r="K19" s="3"/>
    </row>
    <row r="20" ht="13.55" customHeight="1">
      <c r="A20" t="s" s="4">
        <v>251</v>
      </c>
      <c r="B20" t="s" s="4">
        <v>271</v>
      </c>
      <c r="C20" s="3"/>
      <c r="D20" s="3"/>
      <c r="E20" t="s" s="4">
        <v>251</v>
      </c>
      <c r="F20" t="s" s="4">
        <v>272</v>
      </c>
      <c r="G20" s="3"/>
      <c r="H20" s="3"/>
      <c r="I20" t="s" s="4">
        <v>251</v>
      </c>
      <c r="J20" t="s" s="4">
        <v>273</v>
      </c>
      <c r="K20" s="3"/>
    </row>
    <row r="21" ht="13.55" customHeight="1">
      <c r="A21" t="s" s="4">
        <v>88</v>
      </c>
      <c r="B21" t="s" s="4">
        <v>271</v>
      </c>
      <c r="C21" s="3"/>
      <c r="D21" s="3"/>
      <c r="E21" t="s" s="4">
        <v>88</v>
      </c>
      <c r="F21" t="s" s="4">
        <v>272</v>
      </c>
      <c r="G21" s="3"/>
      <c r="H21" s="3"/>
      <c r="I21" t="s" s="4">
        <v>88</v>
      </c>
      <c r="J21" t="s" s="4">
        <v>273</v>
      </c>
      <c r="K21" s="3"/>
    </row>
    <row r="22" ht="13.55" customHeight="1">
      <c r="A22" t="s" s="4">
        <v>89</v>
      </c>
      <c r="B22" t="s" s="4">
        <v>271</v>
      </c>
      <c r="C22" s="3"/>
      <c r="D22" s="3"/>
      <c r="E22" t="s" s="4">
        <v>89</v>
      </c>
      <c r="F22" t="s" s="4">
        <v>272</v>
      </c>
      <c r="G22" s="3"/>
      <c r="H22" s="3"/>
      <c r="I22" t="s" s="4">
        <v>89</v>
      </c>
      <c r="J22" t="s" s="4">
        <v>273</v>
      </c>
      <c r="K22" s="3"/>
    </row>
    <row r="23" ht="13.55" customHeight="1">
      <c r="A23" t="s" s="4">
        <v>90</v>
      </c>
      <c r="B23" t="s" s="4">
        <v>271</v>
      </c>
      <c r="C23" s="3"/>
      <c r="D23" s="3"/>
      <c r="E23" t="s" s="4">
        <v>90</v>
      </c>
      <c r="F23" t="s" s="4">
        <v>272</v>
      </c>
      <c r="G23" s="3"/>
      <c r="H23" s="3"/>
      <c r="I23" t="s" s="4">
        <v>90</v>
      </c>
      <c r="J23" t="s" s="4">
        <v>273</v>
      </c>
      <c r="K23" s="3"/>
    </row>
    <row r="24" ht="13.55" customHeight="1">
      <c r="A24" t="s" s="4">
        <v>91</v>
      </c>
      <c r="B24" t="s" s="4">
        <v>271</v>
      </c>
      <c r="C24" s="3"/>
      <c r="D24" s="3"/>
      <c r="E24" t="s" s="4">
        <v>91</v>
      </c>
      <c r="F24" t="s" s="4">
        <v>272</v>
      </c>
      <c r="G24" s="3"/>
      <c r="H24" s="3"/>
      <c r="I24" t="s" s="4">
        <v>91</v>
      </c>
      <c r="J24" t="s" s="4">
        <v>273</v>
      </c>
      <c r="K24" s="3"/>
    </row>
    <row r="25" ht="13.55" customHeight="1">
      <c r="A25" t="s" s="4">
        <v>92</v>
      </c>
      <c r="B25" t="s" s="4">
        <v>271</v>
      </c>
      <c r="C25" s="3"/>
      <c r="D25" s="3"/>
      <c r="E25" t="s" s="4">
        <v>92</v>
      </c>
      <c r="F25" t="s" s="4">
        <v>272</v>
      </c>
      <c r="G25" s="3"/>
      <c r="H25" s="3"/>
      <c r="I25" t="s" s="4">
        <v>92</v>
      </c>
      <c r="J25" t="s" s="4">
        <v>273</v>
      </c>
      <c r="K25" s="3"/>
    </row>
    <row r="26" ht="13.55" customHeight="1">
      <c r="A26" t="s" s="4">
        <v>252</v>
      </c>
      <c r="B26" t="s" s="4">
        <v>271</v>
      </c>
      <c r="C26" s="3"/>
      <c r="D26" s="3"/>
      <c r="E26" t="s" s="4">
        <v>252</v>
      </c>
      <c r="F26" t="s" s="4">
        <v>272</v>
      </c>
      <c r="G26" s="3"/>
      <c r="H26" s="3"/>
      <c r="I26" t="s" s="4">
        <v>252</v>
      </c>
      <c r="J26" t="s" s="4">
        <v>273</v>
      </c>
      <c r="K26" s="3"/>
    </row>
    <row r="27" ht="13.55" customHeight="1">
      <c r="A27" t="s" s="4">
        <v>94</v>
      </c>
      <c r="B27" t="s" s="4">
        <v>271</v>
      </c>
      <c r="C27" s="3"/>
      <c r="D27" s="3"/>
      <c r="E27" t="s" s="4">
        <v>94</v>
      </c>
      <c r="F27" t="s" s="4">
        <v>272</v>
      </c>
      <c r="G27" s="3"/>
      <c r="H27" s="3"/>
      <c r="I27" t="s" s="4">
        <v>94</v>
      </c>
      <c r="J27" t="s" s="4">
        <v>273</v>
      </c>
      <c r="K27" s="3"/>
    </row>
    <row r="28" ht="13.55" customHeight="1">
      <c r="A28" t="s" s="4">
        <v>95</v>
      </c>
      <c r="B28" t="s" s="4">
        <v>271</v>
      </c>
      <c r="C28" s="3"/>
      <c r="D28" s="3"/>
      <c r="E28" t="s" s="4">
        <v>95</v>
      </c>
      <c r="F28" t="s" s="4">
        <v>272</v>
      </c>
      <c r="G28" s="3"/>
      <c r="H28" s="3"/>
      <c r="I28" t="s" s="4">
        <v>95</v>
      </c>
      <c r="J28" t="s" s="4">
        <v>273</v>
      </c>
      <c r="K28" s="3"/>
    </row>
    <row r="29" ht="13.55" customHeight="1">
      <c r="A29" t="s" s="4">
        <v>96</v>
      </c>
      <c r="B29" t="s" s="4">
        <v>271</v>
      </c>
      <c r="C29" s="3"/>
      <c r="D29" s="3"/>
      <c r="E29" t="s" s="4">
        <v>96</v>
      </c>
      <c r="F29" t="s" s="4">
        <v>272</v>
      </c>
      <c r="G29" s="3"/>
      <c r="H29" s="3"/>
      <c r="I29" t="s" s="4">
        <v>96</v>
      </c>
      <c r="J29" t="s" s="4">
        <v>273</v>
      </c>
      <c r="K29" s="3"/>
    </row>
    <row r="30" ht="13.55" customHeight="1">
      <c r="A30" t="s" s="4">
        <v>97</v>
      </c>
      <c r="B30" t="s" s="4">
        <v>271</v>
      </c>
      <c r="C30" s="3"/>
      <c r="D30" s="3"/>
      <c r="E30" t="s" s="4">
        <v>97</v>
      </c>
      <c r="F30" t="s" s="4">
        <v>272</v>
      </c>
      <c r="G30" s="3"/>
      <c r="H30" s="3"/>
      <c r="I30" t="s" s="4">
        <v>97</v>
      </c>
      <c r="J30" t="s" s="4">
        <v>273</v>
      </c>
      <c r="K30" s="3"/>
    </row>
    <row r="31" ht="13.55" customHeight="1">
      <c r="A31" t="s" s="4">
        <v>98</v>
      </c>
      <c r="B31" t="s" s="4">
        <v>271</v>
      </c>
      <c r="C31" s="3"/>
      <c r="D31" s="3"/>
      <c r="E31" t="s" s="4">
        <v>98</v>
      </c>
      <c r="F31" t="s" s="4">
        <v>272</v>
      </c>
      <c r="G31" s="3"/>
      <c r="H31" s="3"/>
      <c r="I31" t="s" s="4">
        <v>98</v>
      </c>
      <c r="J31" t="s" s="4">
        <v>273</v>
      </c>
      <c r="K31" s="3"/>
    </row>
    <row r="32" ht="13.55" customHeight="1">
      <c r="A32" t="s" s="4">
        <v>99</v>
      </c>
      <c r="B32" t="s" s="4">
        <v>271</v>
      </c>
      <c r="C32" s="3"/>
      <c r="D32" s="3"/>
      <c r="E32" t="s" s="4">
        <v>99</v>
      </c>
      <c r="F32" t="s" s="4">
        <v>272</v>
      </c>
      <c r="G32" s="3"/>
      <c r="H32" s="3"/>
      <c r="I32" t="s" s="4">
        <v>99</v>
      </c>
      <c r="J32" t="s" s="4">
        <v>273</v>
      </c>
      <c r="K32" s="3"/>
    </row>
    <row r="33" ht="13.55" customHeight="1">
      <c r="A33" t="s" s="4">
        <v>100</v>
      </c>
      <c r="B33" t="s" s="4">
        <v>271</v>
      </c>
      <c r="C33" s="3"/>
      <c r="D33" s="3"/>
      <c r="E33" t="s" s="4">
        <v>100</v>
      </c>
      <c r="F33" t="s" s="4">
        <v>272</v>
      </c>
      <c r="G33" s="3"/>
      <c r="H33" s="3"/>
      <c r="I33" t="s" s="4">
        <v>100</v>
      </c>
      <c r="J33" t="s" s="4">
        <v>273</v>
      </c>
      <c r="K33" s="3"/>
    </row>
    <row r="34" ht="13.55" customHeight="1">
      <c r="A34" t="s" s="4">
        <v>101</v>
      </c>
      <c r="B34" t="s" s="4">
        <v>271</v>
      </c>
      <c r="C34" s="3"/>
      <c r="D34" s="3"/>
      <c r="E34" t="s" s="4">
        <v>101</v>
      </c>
      <c r="F34" t="s" s="4">
        <v>272</v>
      </c>
      <c r="G34" s="3"/>
      <c r="H34" s="3"/>
      <c r="I34" t="s" s="4">
        <v>101</v>
      </c>
      <c r="J34" t="s" s="4">
        <v>273</v>
      </c>
      <c r="K34" s="3"/>
    </row>
    <row r="35" ht="13.55" customHeight="1">
      <c r="A35" t="s" s="4">
        <v>102</v>
      </c>
      <c r="B35" t="s" s="4">
        <v>271</v>
      </c>
      <c r="C35" s="3"/>
      <c r="D35" s="3"/>
      <c r="E35" t="s" s="4">
        <v>102</v>
      </c>
      <c r="F35" t="s" s="4">
        <v>272</v>
      </c>
      <c r="G35" s="3"/>
      <c r="H35" s="3"/>
      <c r="I35" t="s" s="4">
        <v>102</v>
      </c>
      <c r="J35" t="s" s="4">
        <v>273</v>
      </c>
      <c r="K35" s="3"/>
    </row>
    <row r="36" ht="13.55" customHeight="1">
      <c r="A36" t="s" s="4">
        <v>103</v>
      </c>
      <c r="B36" t="s" s="4">
        <v>271</v>
      </c>
      <c r="C36" s="3"/>
      <c r="D36" s="3"/>
      <c r="E36" t="s" s="4">
        <v>103</v>
      </c>
      <c r="F36" t="s" s="4">
        <v>272</v>
      </c>
      <c r="G36" s="3"/>
      <c r="H36" s="3"/>
      <c r="I36" t="s" s="4">
        <v>103</v>
      </c>
      <c r="J36" t="s" s="4">
        <v>273</v>
      </c>
      <c r="K36" s="3"/>
    </row>
    <row r="37" ht="13.55" customHeight="1">
      <c r="A37" t="s" s="4">
        <v>104</v>
      </c>
      <c r="B37" t="s" s="4">
        <v>271</v>
      </c>
      <c r="C37" s="3"/>
      <c r="D37" s="3"/>
      <c r="E37" t="s" s="4">
        <v>104</v>
      </c>
      <c r="F37" t="s" s="4">
        <v>272</v>
      </c>
      <c r="G37" s="3"/>
      <c r="H37" s="3"/>
      <c r="I37" t="s" s="4">
        <v>104</v>
      </c>
      <c r="J37" t="s" s="4">
        <v>273</v>
      </c>
      <c r="K37" s="3"/>
    </row>
    <row r="38" ht="13.55" customHeight="1">
      <c r="A38" t="s" s="4">
        <v>105</v>
      </c>
      <c r="B38" t="s" s="4">
        <v>271</v>
      </c>
      <c r="C38" s="3"/>
      <c r="D38" s="3"/>
      <c r="E38" t="s" s="4">
        <v>105</v>
      </c>
      <c r="F38" t="s" s="4">
        <v>272</v>
      </c>
      <c r="G38" s="3"/>
      <c r="H38" s="3"/>
      <c r="I38" t="s" s="4">
        <v>105</v>
      </c>
      <c r="J38" t="s" s="4">
        <v>273</v>
      </c>
      <c r="K38" s="3"/>
    </row>
    <row r="39" ht="13.55" customHeight="1">
      <c r="A39" t="s" s="4">
        <v>106</v>
      </c>
      <c r="B39" t="s" s="4">
        <v>271</v>
      </c>
      <c r="C39" s="3"/>
      <c r="D39" s="3"/>
      <c r="E39" t="s" s="4">
        <v>106</v>
      </c>
      <c r="F39" t="s" s="4">
        <v>272</v>
      </c>
      <c r="G39" s="3"/>
      <c r="H39" s="3"/>
      <c r="I39" t="s" s="4">
        <v>106</v>
      </c>
      <c r="J39" t="s" s="4">
        <v>273</v>
      </c>
      <c r="K39" s="3"/>
    </row>
    <row r="40" ht="13.55" customHeight="1">
      <c r="A40" t="s" s="4">
        <v>107</v>
      </c>
      <c r="B40" t="s" s="4">
        <v>271</v>
      </c>
      <c r="C40" s="3"/>
      <c r="D40" s="3"/>
      <c r="E40" t="s" s="4">
        <v>107</v>
      </c>
      <c r="F40" t="s" s="4">
        <v>272</v>
      </c>
      <c r="G40" s="3"/>
      <c r="H40" s="3"/>
      <c r="I40" t="s" s="4">
        <v>107</v>
      </c>
      <c r="J40" t="s" s="4">
        <v>273</v>
      </c>
      <c r="K40" s="3"/>
    </row>
    <row r="41" ht="13.55" customHeight="1">
      <c r="A41" t="s" s="4">
        <v>108</v>
      </c>
      <c r="B41" t="s" s="4">
        <v>271</v>
      </c>
      <c r="C41" s="3"/>
      <c r="D41" s="3"/>
      <c r="E41" t="s" s="4">
        <v>108</v>
      </c>
      <c r="F41" t="s" s="4">
        <v>272</v>
      </c>
      <c r="G41" s="3"/>
      <c r="H41" s="3"/>
      <c r="I41" t="s" s="4">
        <v>108</v>
      </c>
      <c r="J41" t="s" s="4">
        <v>273</v>
      </c>
      <c r="K41" s="3"/>
    </row>
    <row r="42" ht="13.55" customHeight="1">
      <c r="A42" t="s" s="4">
        <v>109</v>
      </c>
      <c r="B42" t="s" s="4">
        <v>271</v>
      </c>
      <c r="C42" s="3"/>
      <c r="D42" s="3"/>
      <c r="E42" t="s" s="4">
        <v>109</v>
      </c>
      <c r="F42" t="s" s="4">
        <v>272</v>
      </c>
      <c r="G42" s="3"/>
      <c r="H42" s="3"/>
      <c r="I42" t="s" s="4">
        <v>109</v>
      </c>
      <c r="J42" t="s" s="4">
        <v>273</v>
      </c>
      <c r="K42" s="3"/>
    </row>
    <row r="43" ht="13.55" customHeight="1">
      <c r="A43" t="s" s="4">
        <v>110</v>
      </c>
      <c r="B43" t="s" s="4">
        <v>271</v>
      </c>
      <c r="C43" s="3"/>
      <c r="D43" s="3"/>
      <c r="E43" t="s" s="4">
        <v>110</v>
      </c>
      <c r="F43" t="s" s="4">
        <v>272</v>
      </c>
      <c r="G43" s="3"/>
      <c r="H43" s="3"/>
      <c r="I43" t="s" s="4">
        <v>110</v>
      </c>
      <c r="J43" t="s" s="4">
        <v>273</v>
      </c>
      <c r="K43" s="3"/>
    </row>
    <row r="44" ht="13.55" customHeight="1">
      <c r="A44" t="s" s="4">
        <v>111</v>
      </c>
      <c r="B44" t="s" s="4">
        <v>271</v>
      </c>
      <c r="C44" s="3"/>
      <c r="D44" s="3"/>
      <c r="E44" t="s" s="4">
        <v>111</v>
      </c>
      <c r="F44" t="s" s="4">
        <v>272</v>
      </c>
      <c r="G44" s="3"/>
      <c r="H44" s="3"/>
      <c r="I44" t="s" s="4">
        <v>111</v>
      </c>
      <c r="J44" t="s" s="4">
        <v>273</v>
      </c>
      <c r="K44" s="3"/>
    </row>
    <row r="45" ht="13.55" customHeight="1">
      <c r="A45" t="s" s="4">
        <v>254</v>
      </c>
      <c r="B45" t="s" s="4">
        <v>271</v>
      </c>
      <c r="C45" s="3"/>
      <c r="D45" s="3"/>
      <c r="E45" t="s" s="4">
        <v>254</v>
      </c>
      <c r="F45" t="s" s="4">
        <v>272</v>
      </c>
      <c r="G45" s="3"/>
      <c r="H45" s="3"/>
      <c r="I45" t="s" s="4">
        <v>254</v>
      </c>
      <c r="J45" t="s" s="4">
        <v>273</v>
      </c>
      <c r="K45" s="3"/>
    </row>
    <row r="46" ht="13.55" customHeight="1">
      <c r="A46" t="s" s="4">
        <v>255</v>
      </c>
      <c r="B46" t="s" s="4">
        <v>271</v>
      </c>
      <c r="C46" s="3"/>
      <c r="D46" s="3"/>
      <c r="E46" t="s" s="4">
        <v>255</v>
      </c>
      <c r="F46" t="s" s="4">
        <v>272</v>
      </c>
      <c r="G46" s="3"/>
      <c r="H46" s="3"/>
      <c r="I46" t="s" s="4">
        <v>255</v>
      </c>
      <c r="J46" t="s" s="4">
        <v>273</v>
      </c>
      <c r="K46" s="3"/>
    </row>
    <row r="47" ht="13.55" customHeight="1">
      <c r="A47" t="s" s="4">
        <v>114</v>
      </c>
      <c r="B47" t="s" s="4">
        <v>271</v>
      </c>
      <c r="C47" s="3"/>
      <c r="D47" s="3"/>
      <c r="E47" t="s" s="4">
        <v>114</v>
      </c>
      <c r="F47" t="s" s="4">
        <v>272</v>
      </c>
      <c r="G47" s="3"/>
      <c r="H47" s="3"/>
      <c r="I47" t="s" s="4">
        <v>114</v>
      </c>
      <c r="J47" t="s" s="4">
        <v>273</v>
      </c>
      <c r="K47" s="3"/>
    </row>
    <row r="48" ht="13.55" customHeight="1">
      <c r="A48" t="s" s="4">
        <v>115</v>
      </c>
      <c r="B48" t="s" s="4">
        <v>271</v>
      </c>
      <c r="C48" s="3"/>
      <c r="D48" s="3"/>
      <c r="E48" t="s" s="4">
        <v>115</v>
      </c>
      <c r="F48" t="s" s="4">
        <v>272</v>
      </c>
      <c r="G48" s="3"/>
      <c r="H48" s="3"/>
      <c r="I48" t="s" s="4">
        <v>115</v>
      </c>
      <c r="J48" t="s" s="4">
        <v>273</v>
      </c>
      <c r="K48" s="3"/>
    </row>
    <row r="49" ht="13.55" customHeight="1">
      <c r="A49" t="s" s="4">
        <v>256</v>
      </c>
      <c r="B49" t="s" s="4">
        <v>271</v>
      </c>
      <c r="C49" s="3"/>
      <c r="D49" s="3"/>
      <c r="E49" t="s" s="4">
        <v>256</v>
      </c>
      <c r="F49" t="s" s="4">
        <v>272</v>
      </c>
      <c r="G49" s="3"/>
      <c r="H49" s="3"/>
      <c r="I49" t="s" s="4">
        <v>256</v>
      </c>
      <c r="J49" t="s" s="4">
        <v>273</v>
      </c>
      <c r="K49" s="3"/>
    </row>
    <row r="50" ht="13.55" customHeight="1">
      <c r="A50" t="s" s="4">
        <v>257</v>
      </c>
      <c r="B50" t="s" s="4">
        <v>271</v>
      </c>
      <c r="C50" s="3"/>
      <c r="D50" s="3"/>
      <c r="E50" t="s" s="4">
        <v>257</v>
      </c>
      <c r="F50" t="s" s="4">
        <v>272</v>
      </c>
      <c r="G50" s="3"/>
      <c r="H50" s="3"/>
      <c r="I50" t="s" s="4">
        <v>257</v>
      </c>
      <c r="J50" t="s" s="4">
        <v>273</v>
      </c>
      <c r="K50" s="3"/>
    </row>
    <row r="51" ht="13.55" customHeight="1">
      <c r="A51" t="s" s="4">
        <v>118</v>
      </c>
      <c r="B51" t="s" s="4">
        <v>271</v>
      </c>
      <c r="C51" s="3"/>
      <c r="D51" s="3"/>
      <c r="E51" t="s" s="4">
        <v>118</v>
      </c>
      <c r="F51" t="s" s="4">
        <v>272</v>
      </c>
      <c r="G51" s="3"/>
      <c r="H51" s="3"/>
      <c r="I51" t="s" s="4">
        <v>118</v>
      </c>
      <c r="J51" t="s" s="4">
        <v>273</v>
      </c>
      <c r="K51" s="3"/>
    </row>
    <row r="52" ht="13.55" customHeight="1">
      <c r="A52" t="s" s="4">
        <v>119</v>
      </c>
      <c r="B52" t="s" s="4">
        <v>271</v>
      </c>
      <c r="C52" s="3"/>
      <c r="D52" s="3"/>
      <c r="E52" t="s" s="4">
        <v>119</v>
      </c>
      <c r="F52" t="s" s="4">
        <v>272</v>
      </c>
      <c r="G52" s="3"/>
      <c r="H52" s="3"/>
      <c r="I52" t="s" s="4">
        <v>119</v>
      </c>
      <c r="J52" t="s" s="4">
        <v>273</v>
      </c>
      <c r="K52" s="3"/>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L25"/>
  <sheetViews>
    <sheetView workbookViewId="0" showGridLines="0" defaultGridColor="1"/>
  </sheetViews>
  <sheetFormatPr defaultColWidth="8.83333" defaultRowHeight="14.4" customHeight="1" outlineLevelRow="0" outlineLevelCol="0"/>
  <cols>
    <col min="1" max="1" width="40.5" style="13" customWidth="1"/>
    <col min="2" max="3" width="11.3516" style="13" customWidth="1"/>
    <col min="4" max="4" width="14.5" style="13" customWidth="1"/>
    <col min="5" max="5" width="11.3516" style="13" customWidth="1"/>
    <col min="6" max="6" width="14.6719" style="13" customWidth="1"/>
    <col min="7" max="7" width="11.3516" style="13" customWidth="1"/>
    <col min="8" max="8" width="14.6719" style="13" customWidth="1"/>
    <col min="9" max="9" width="11.3516" style="13" customWidth="1"/>
    <col min="10" max="10" width="14.6719" style="13" customWidth="1"/>
    <col min="11" max="11" width="10" style="13" customWidth="1"/>
    <col min="12" max="12" width="11" style="13" customWidth="1"/>
    <col min="13" max="16384" width="8.85156" style="13" customWidth="1"/>
  </cols>
  <sheetData>
    <row r="1" ht="18.6" customHeight="1">
      <c r="A1" t="s" s="14">
        <v>26</v>
      </c>
      <c r="B1" s="15"/>
      <c r="C1" s="15"/>
      <c r="D1" s="15"/>
      <c r="E1" s="15"/>
      <c r="F1" s="15"/>
      <c r="G1" s="15"/>
      <c r="H1" s="15"/>
      <c r="I1" s="15"/>
      <c r="J1" s="15"/>
      <c r="K1" s="3"/>
      <c r="L1" s="3"/>
    </row>
    <row r="2" ht="15" customHeight="1">
      <c r="A2" s="16"/>
      <c r="B2" t="s" s="17">
        <v>27</v>
      </c>
      <c r="C2" t="s" s="18">
        <v>1</v>
      </c>
      <c r="D2" s="19"/>
      <c r="E2" t="s" s="18">
        <v>2</v>
      </c>
      <c r="F2" s="19"/>
      <c r="G2" t="s" s="18">
        <v>3</v>
      </c>
      <c r="H2" s="19"/>
      <c r="I2" t="s" s="18">
        <v>4</v>
      </c>
      <c r="J2" s="19"/>
      <c r="K2" s="20"/>
      <c r="L2" s="3"/>
    </row>
    <row r="3" ht="29.4" customHeight="1">
      <c r="A3" t="s" s="21">
        <v>28</v>
      </c>
      <c r="B3" t="s" s="21">
        <v>29</v>
      </c>
      <c r="C3" t="s" s="22">
        <v>29</v>
      </c>
      <c r="D3" t="s" s="23">
        <v>30</v>
      </c>
      <c r="E3" t="s" s="22">
        <v>29</v>
      </c>
      <c r="F3" t="s" s="23">
        <v>30</v>
      </c>
      <c r="G3" t="s" s="22">
        <v>29</v>
      </c>
      <c r="H3" t="s" s="23">
        <v>30</v>
      </c>
      <c r="I3" t="s" s="22">
        <v>29</v>
      </c>
      <c r="J3" t="s" s="23">
        <v>30</v>
      </c>
      <c r="K3" s="20"/>
      <c r="L3" s="3"/>
    </row>
    <row r="4" ht="15" customHeight="1">
      <c r="A4" t="s" s="24">
        <v>31</v>
      </c>
      <c r="B4" s="25">
        <v>18462601.355449</v>
      </c>
      <c r="C4" s="26">
        <v>18241818.664201</v>
      </c>
      <c r="D4" s="27">
        <v>-0.0119583739581119</v>
      </c>
      <c r="E4" s="26">
        <v>17806853.221016</v>
      </c>
      <c r="F4" s="27">
        <v>-0.0238444121823557</v>
      </c>
      <c r="G4" s="26">
        <v>17246157.422141</v>
      </c>
      <c r="H4" s="27">
        <v>-0.0314876408490443</v>
      </c>
      <c r="I4" s="26">
        <v>17153316.862596</v>
      </c>
      <c r="J4" s="27">
        <v>-0.00538326058799676</v>
      </c>
      <c r="K4" s="28"/>
      <c r="L4" s="29"/>
    </row>
    <row r="5" ht="15" customHeight="1">
      <c r="A5" t="s" s="24">
        <v>32</v>
      </c>
      <c r="B5" s="25">
        <v>7320541.3212</v>
      </c>
      <c r="C5" s="26">
        <v>7304540.1098</v>
      </c>
      <c r="D5" s="27">
        <v>-0.00218579619975112</v>
      </c>
      <c r="E5" s="26">
        <v>7279788.6642</v>
      </c>
      <c r="F5" s="27">
        <v>-0.00338850156586745</v>
      </c>
      <c r="G5" s="26">
        <v>7190063.4456</v>
      </c>
      <c r="H5" s="27">
        <v>-0.0123252504624543</v>
      </c>
      <c r="I5" s="26">
        <v>7133267.1197</v>
      </c>
      <c r="J5" s="27">
        <v>-0.007899280212159691</v>
      </c>
      <c r="K5" s="20"/>
      <c r="L5" s="3"/>
    </row>
    <row r="6" ht="15" customHeight="1">
      <c r="A6" t="s" s="24">
        <v>33</v>
      </c>
      <c r="B6" s="25">
        <v>3976158.2217</v>
      </c>
      <c r="C6" s="26">
        <v>3952713.111</v>
      </c>
      <c r="D6" s="27">
        <v>-0.00589642297734727</v>
      </c>
      <c r="E6" s="26">
        <v>3936651.9585</v>
      </c>
      <c r="F6" s="27">
        <v>-0.00406332360810691</v>
      </c>
      <c r="G6" s="26">
        <v>3891343.744</v>
      </c>
      <c r="H6" s="27">
        <v>-0.0115093269554021</v>
      </c>
      <c r="I6" s="26">
        <v>3853404.8543</v>
      </c>
      <c r="J6" s="27">
        <v>-0.009749560099515111</v>
      </c>
      <c r="K6" s="20"/>
      <c r="L6" s="3"/>
    </row>
    <row r="7" ht="15" customHeight="1">
      <c r="A7" t="s" s="24">
        <v>34</v>
      </c>
      <c r="B7" s="25">
        <v>782813.9828999999</v>
      </c>
      <c r="C7" s="26">
        <v>770488.28721</v>
      </c>
      <c r="D7" s="27">
        <v>-0.0157453698570105</v>
      </c>
      <c r="E7" s="26">
        <v>810929.59081</v>
      </c>
      <c r="F7" s="27">
        <v>0.0524878888768592</v>
      </c>
      <c r="G7" s="26">
        <v>817243.6468</v>
      </c>
      <c r="H7" s="27">
        <v>0.00778619507976419</v>
      </c>
      <c r="I7" s="26">
        <v>828874.79627</v>
      </c>
      <c r="J7" s="27">
        <v>0.0142321687241533</v>
      </c>
      <c r="K7" s="20"/>
      <c r="L7" s="3"/>
    </row>
    <row r="8" ht="15" customHeight="1">
      <c r="A8" t="s" s="24">
        <v>35</v>
      </c>
      <c r="B8" s="25">
        <v>1051576.5134</v>
      </c>
      <c r="C8" s="26">
        <v>1041997.369</v>
      </c>
      <c r="D8" s="27">
        <v>-0.00910931756076261</v>
      </c>
      <c r="E8" s="26">
        <v>979528.65406</v>
      </c>
      <c r="F8" s="27">
        <v>-0.0599509334653607</v>
      </c>
      <c r="G8" s="26">
        <v>913847.80779</v>
      </c>
      <c r="H8" s="27">
        <v>-0.0670535221177683</v>
      </c>
      <c r="I8" s="26">
        <v>892781.60838</v>
      </c>
      <c r="J8" s="27">
        <v>-0.0230521966901091</v>
      </c>
      <c r="K8" s="20"/>
      <c r="L8" s="3"/>
    </row>
    <row r="9" ht="15" customHeight="1">
      <c r="A9" t="s" s="24">
        <v>36</v>
      </c>
      <c r="B9" s="25">
        <v>5070751.6914</v>
      </c>
      <c r="C9" s="26">
        <v>4914479.2481</v>
      </c>
      <c r="D9" s="27">
        <v>-0.0308183979044049</v>
      </c>
      <c r="E9" s="26">
        <v>4418882.2917</v>
      </c>
      <c r="F9" s="27">
        <v>-0.100844246435999</v>
      </c>
      <c r="G9" s="26">
        <v>4057986.6095</v>
      </c>
      <c r="H9" s="27">
        <v>-0.08167125946709911</v>
      </c>
      <c r="I9" s="26">
        <v>4079829.5498</v>
      </c>
      <c r="J9" s="27">
        <v>0.00538270388789974</v>
      </c>
      <c r="K9" s="20"/>
      <c r="L9" s="29"/>
    </row>
    <row r="10" ht="15" customHeight="1">
      <c r="A10" t="s" s="17">
        <v>37</v>
      </c>
      <c r="B10" s="30">
        <v>18154037.8123838</v>
      </c>
      <c r="C10" s="31">
        <v>17944635.2536282</v>
      </c>
      <c r="D10" s="32">
        <v>-0.011534764933274</v>
      </c>
      <c r="E10" s="31">
        <v>17511905.575991</v>
      </c>
      <c r="F10" s="32">
        <v>-0.0241147101359815</v>
      </c>
      <c r="G10" s="31">
        <v>16963053.372352</v>
      </c>
      <c r="H10" s="32">
        <v>-0.0313416607494437</v>
      </c>
      <c r="I10" s="31">
        <v>16878601.8480318</v>
      </c>
      <c r="J10" s="32">
        <v>-0.00497855677668901</v>
      </c>
      <c r="K10" s="20"/>
      <c r="L10" s="3"/>
    </row>
    <row r="11" ht="14.4" customHeight="1">
      <c r="A11" s="33"/>
      <c r="B11" s="33"/>
      <c r="C11" s="33"/>
      <c r="D11" s="33"/>
      <c r="E11" s="33"/>
      <c r="F11" s="33"/>
      <c r="G11" s="33"/>
      <c r="H11" s="33"/>
      <c r="I11" s="34"/>
      <c r="J11" s="34"/>
      <c r="K11" s="3"/>
      <c r="L11" s="3"/>
    </row>
    <row r="12" ht="14.4" customHeight="1">
      <c r="A12" s="3"/>
      <c r="B12" s="3"/>
      <c r="C12" s="3"/>
      <c r="D12" s="3"/>
      <c r="E12" s="3"/>
      <c r="F12" s="3"/>
      <c r="G12" s="3"/>
      <c r="H12" s="3"/>
      <c r="I12" s="3"/>
      <c r="J12" s="3"/>
      <c r="K12" s="3"/>
      <c r="L12" s="3"/>
    </row>
    <row r="13" ht="14.4" customHeight="1">
      <c r="A13" s="3"/>
      <c r="B13" s="3"/>
      <c r="C13" s="3"/>
      <c r="D13" s="3"/>
      <c r="E13" s="3"/>
      <c r="F13" s="3"/>
      <c r="G13" s="3"/>
      <c r="H13" s="3"/>
      <c r="I13" s="3"/>
      <c r="J13" s="3"/>
      <c r="K13" s="3"/>
      <c r="L13" s="3"/>
    </row>
    <row r="14" ht="14.4" customHeight="1">
      <c r="A14" s="3"/>
      <c r="B14" s="3"/>
      <c r="C14" s="3"/>
      <c r="D14" s="3"/>
      <c r="E14" s="3"/>
      <c r="F14" s="3"/>
      <c r="G14" s="3"/>
      <c r="H14" s="3"/>
      <c r="I14" s="3"/>
      <c r="J14" s="3"/>
      <c r="K14" s="3"/>
      <c r="L14" s="3"/>
    </row>
    <row r="15" ht="14.4" customHeight="1">
      <c r="A15" s="3"/>
      <c r="B15" s="3"/>
      <c r="C15" s="3"/>
      <c r="D15" s="3"/>
      <c r="E15" s="3"/>
      <c r="F15" s="3"/>
      <c r="G15" s="3"/>
      <c r="H15" s="3"/>
      <c r="I15" s="3"/>
      <c r="J15" s="3"/>
      <c r="K15" s="3"/>
      <c r="L15" s="3"/>
    </row>
    <row r="16" ht="14.4" customHeight="1">
      <c r="A16" s="3"/>
      <c r="B16" s="3"/>
      <c r="C16" s="3"/>
      <c r="D16" s="3"/>
      <c r="E16" s="3"/>
      <c r="F16" s="3"/>
      <c r="G16" s="3"/>
      <c r="H16" s="3"/>
      <c r="I16" s="3"/>
      <c r="J16" s="3"/>
      <c r="K16" s="3"/>
      <c r="L16" s="3"/>
    </row>
    <row r="17" ht="14.4" customHeight="1">
      <c r="A17" s="3"/>
      <c r="B17" s="3"/>
      <c r="C17" s="3"/>
      <c r="D17" s="3"/>
      <c r="E17" s="3"/>
      <c r="F17" s="3"/>
      <c r="G17" s="3"/>
      <c r="H17" s="3"/>
      <c r="I17" s="9"/>
      <c r="J17" s="3"/>
      <c r="K17" s="3"/>
      <c r="L17" s="3"/>
    </row>
    <row r="18" ht="14.4" customHeight="1">
      <c r="A18" s="3"/>
      <c r="B18" s="3"/>
      <c r="C18" s="3"/>
      <c r="D18" s="3"/>
      <c r="E18" s="3"/>
      <c r="F18" s="3"/>
      <c r="G18" s="3"/>
      <c r="H18" s="3"/>
      <c r="I18" s="3"/>
      <c r="J18" s="3"/>
      <c r="K18" s="3"/>
      <c r="L18" s="3"/>
    </row>
    <row r="19" ht="14.4" customHeight="1">
      <c r="A19" s="3"/>
      <c r="B19" s="3"/>
      <c r="C19" s="3"/>
      <c r="D19" s="3"/>
      <c r="E19" s="3"/>
      <c r="F19" s="3"/>
      <c r="G19" s="3"/>
      <c r="H19" s="3"/>
      <c r="I19" s="3"/>
      <c r="J19" s="3"/>
      <c r="K19" s="3"/>
      <c r="L19" s="3"/>
    </row>
    <row r="20" ht="14.4" customHeight="1">
      <c r="A20" s="3"/>
      <c r="B20" s="3"/>
      <c r="C20" s="3"/>
      <c r="D20" s="3"/>
      <c r="E20" s="3"/>
      <c r="F20" s="3"/>
      <c r="G20" s="3"/>
      <c r="H20" s="3"/>
      <c r="I20" s="3"/>
      <c r="J20" s="3"/>
      <c r="K20" s="3"/>
      <c r="L20" s="3"/>
    </row>
    <row r="21" ht="14.4" customHeight="1">
      <c r="A21" s="3"/>
      <c r="B21" s="3"/>
      <c r="C21" s="3"/>
      <c r="D21" s="3"/>
      <c r="E21" s="3"/>
      <c r="F21" s="3"/>
      <c r="G21" s="3"/>
      <c r="H21" s="3"/>
      <c r="I21" s="3"/>
      <c r="J21" s="3"/>
      <c r="K21" s="3"/>
      <c r="L21" s="3"/>
    </row>
    <row r="22" ht="14.4" customHeight="1">
      <c r="A22" s="3"/>
      <c r="B22" s="3"/>
      <c r="C22" s="3"/>
      <c r="D22" s="3"/>
      <c r="E22" s="3"/>
      <c r="F22" s="3"/>
      <c r="G22" s="3"/>
      <c r="H22" s="3"/>
      <c r="I22" s="3"/>
      <c r="J22" s="3"/>
      <c r="K22" s="3"/>
      <c r="L22" s="3"/>
    </row>
    <row r="23" ht="14.4" customHeight="1">
      <c r="A23" s="3"/>
      <c r="B23" s="3"/>
      <c r="C23" s="3"/>
      <c r="D23" s="3"/>
      <c r="E23" s="3"/>
      <c r="F23" s="3"/>
      <c r="G23" s="3"/>
      <c r="H23" s="3"/>
      <c r="I23" s="3"/>
      <c r="J23" s="3"/>
      <c r="K23" s="3"/>
      <c r="L23" s="3"/>
    </row>
    <row r="24" ht="14.4" customHeight="1">
      <c r="A24" s="3"/>
      <c r="B24" s="3"/>
      <c r="C24" s="3"/>
      <c r="D24" s="3"/>
      <c r="E24" s="3"/>
      <c r="F24" s="3"/>
      <c r="G24" s="3"/>
      <c r="H24" s="3"/>
      <c r="I24" s="3"/>
      <c r="J24" s="3"/>
      <c r="K24" s="3"/>
      <c r="L24" s="3"/>
    </row>
    <row r="25" ht="14.4" customHeight="1">
      <c r="A25" s="3"/>
      <c r="B25" s="3"/>
      <c r="C25" s="3"/>
      <c r="D25" s="3"/>
      <c r="E25" s="3"/>
      <c r="F25" s="3"/>
      <c r="G25" s="3"/>
      <c r="H25" s="3"/>
      <c r="I25" s="3"/>
      <c r="J25" s="3"/>
      <c r="K25" s="3"/>
      <c r="L25" s="3"/>
    </row>
  </sheetData>
  <mergeCells count="5">
    <mergeCell ref="A1:J1"/>
    <mergeCell ref="C2:D2"/>
    <mergeCell ref="E2:F2"/>
    <mergeCell ref="G2:H2"/>
    <mergeCell ref="I2:J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M35"/>
  <sheetViews>
    <sheetView workbookViewId="0" showGridLines="0" defaultGridColor="1"/>
  </sheetViews>
  <sheetFormatPr defaultColWidth="8.83333" defaultRowHeight="14.4" customHeight="1" outlineLevelRow="0" outlineLevelCol="0"/>
  <cols>
    <col min="1" max="1" width="25.6719" style="35" customWidth="1"/>
    <col min="2" max="2" width="31.8516" style="35" customWidth="1"/>
    <col min="3" max="11" width="15.6719" style="35" customWidth="1"/>
    <col min="12" max="12" width="9.17188" style="35" customWidth="1"/>
    <col min="13" max="13" width="11" style="35" customWidth="1"/>
    <col min="14" max="16384" width="8.85156" style="35" customWidth="1"/>
  </cols>
  <sheetData>
    <row r="1" ht="18.6" customHeight="1">
      <c r="A1" t="s" s="14">
        <v>38</v>
      </c>
      <c r="B1" s="36"/>
      <c r="C1" s="36"/>
      <c r="D1" s="36"/>
      <c r="E1" s="36"/>
      <c r="F1" s="36"/>
      <c r="G1" s="36"/>
      <c r="H1" s="36"/>
      <c r="I1" s="36"/>
      <c r="J1" s="36"/>
      <c r="K1" s="36"/>
      <c r="L1" s="3"/>
      <c r="M1" s="3"/>
    </row>
    <row r="2" ht="15" customHeight="1">
      <c r="A2" t="s" s="37">
        <v>28</v>
      </c>
      <c r="B2" t="s" s="37">
        <v>39</v>
      </c>
      <c r="C2" t="s" s="21">
        <v>27</v>
      </c>
      <c r="D2" t="s" s="21">
        <v>1</v>
      </c>
      <c r="E2" s="38"/>
      <c r="F2" t="s" s="21">
        <v>2</v>
      </c>
      <c r="G2" s="38"/>
      <c r="H2" t="s" s="21">
        <v>3</v>
      </c>
      <c r="I2" s="38"/>
      <c r="J2" t="s" s="21">
        <v>4</v>
      </c>
      <c r="K2" s="38"/>
      <c r="L2" s="20"/>
      <c r="M2" s="3"/>
    </row>
    <row r="3" ht="29.4" customHeight="1">
      <c r="A3" s="39"/>
      <c r="B3" s="39"/>
      <c r="C3" t="s" s="21">
        <v>29</v>
      </c>
      <c r="D3" t="s" s="22">
        <v>29</v>
      </c>
      <c r="E3" t="s" s="23">
        <v>30</v>
      </c>
      <c r="F3" t="s" s="22">
        <v>29</v>
      </c>
      <c r="G3" t="s" s="23">
        <v>30</v>
      </c>
      <c r="H3" t="s" s="22">
        <v>29</v>
      </c>
      <c r="I3" t="s" s="23">
        <v>30</v>
      </c>
      <c r="J3" t="s" s="22">
        <v>29</v>
      </c>
      <c r="K3" t="s" s="23">
        <v>30</v>
      </c>
      <c r="L3" s="20"/>
      <c r="M3" s="3"/>
    </row>
    <row r="4" ht="15" customHeight="1">
      <c r="A4" t="s" s="40">
        <v>5</v>
      </c>
      <c r="B4" t="s" s="41">
        <v>40</v>
      </c>
      <c r="C4" s="42">
        <v>15573160.810606</v>
      </c>
      <c r="D4" s="43">
        <v>15352315.9661089</v>
      </c>
      <c r="E4" s="44">
        <v>-0.0141811188610294</v>
      </c>
      <c r="F4" s="43">
        <v>14782803.9809545</v>
      </c>
      <c r="G4" s="44">
        <v>-0.037096161022972</v>
      </c>
      <c r="H4" s="43">
        <v>14212211.6708723</v>
      </c>
      <c r="I4" s="44">
        <v>-0.0385983816613809</v>
      </c>
      <c r="J4" s="43">
        <v>14187588.0109866</v>
      </c>
      <c r="K4" s="44">
        <v>-0.00173257058478238</v>
      </c>
      <c r="L4" s="28"/>
      <c r="M4" s="29"/>
    </row>
    <row r="5" ht="15" customHeight="1">
      <c r="A5" s="45"/>
      <c r="B5" t="s" s="46">
        <v>41</v>
      </c>
      <c r="C5" s="42">
        <v>5013785.78558329</v>
      </c>
      <c r="D5" s="43">
        <v>4831367.24234803</v>
      </c>
      <c r="E5" s="44">
        <v>-0.0363833939135946</v>
      </c>
      <c r="F5" s="43">
        <v>4362564.76524379</v>
      </c>
      <c r="G5" s="44">
        <v>-0.0970330868237632</v>
      </c>
      <c r="H5" s="43">
        <v>3976845.87722138</v>
      </c>
      <c r="I5" s="44">
        <v>-0.0884156244728795</v>
      </c>
      <c r="J5" s="43">
        <v>3962278.84432901</v>
      </c>
      <c r="K5" s="44">
        <v>-0.00366296138751698</v>
      </c>
      <c r="L5" s="28"/>
      <c r="M5" s="29"/>
    </row>
    <row r="6" ht="15" customHeight="1">
      <c r="A6" s="45"/>
      <c r="B6" t="s" s="46">
        <v>42</v>
      </c>
      <c r="C6" s="42">
        <v>8452776.281960789</v>
      </c>
      <c r="D6" s="43">
        <v>8392411.892080311</v>
      </c>
      <c r="E6" s="44">
        <v>-0.00714136845302482</v>
      </c>
      <c r="F6" s="43">
        <v>8254698.38533534</v>
      </c>
      <c r="G6" s="44">
        <v>-0.0164092883566562</v>
      </c>
      <c r="H6" s="43">
        <v>8056660.4501381</v>
      </c>
      <c r="I6" s="44">
        <v>-0.0239909353379953</v>
      </c>
      <c r="J6" s="43">
        <v>7942500.44137995</v>
      </c>
      <c r="K6" s="44">
        <v>-0.0141696437953014</v>
      </c>
      <c r="L6" s="28"/>
      <c r="M6" s="29"/>
    </row>
    <row r="7" ht="15" customHeight="1">
      <c r="A7" s="45"/>
      <c r="B7" t="s" s="46">
        <v>43</v>
      </c>
      <c r="C7" s="42">
        <v>2106598.74306191</v>
      </c>
      <c r="D7" s="43">
        <v>2128536.83168052</v>
      </c>
      <c r="E7" s="44">
        <v>0.0104139854307133</v>
      </c>
      <c r="F7" s="43">
        <v>2165540.83037541</v>
      </c>
      <c r="G7" s="44">
        <v>0.0173847114807417</v>
      </c>
      <c r="H7" s="43">
        <v>2178705.3435128</v>
      </c>
      <c r="I7" s="44">
        <v>0.00607908793624645</v>
      </c>
      <c r="J7" s="43">
        <v>2282808.72527766</v>
      </c>
      <c r="K7" s="44">
        <v>0.0477822217101709</v>
      </c>
      <c r="L7" s="28"/>
      <c r="M7" s="29"/>
    </row>
    <row r="8" ht="15" customHeight="1">
      <c r="A8" s="47"/>
      <c r="B8" t="s" s="41">
        <v>44</v>
      </c>
      <c r="C8" s="42">
        <v>2889440.54484301</v>
      </c>
      <c r="D8" s="43">
        <v>2889502.69809214</v>
      </c>
      <c r="E8" s="44">
        <v>2.15104786414066e-05</v>
      </c>
      <c r="F8" s="43">
        <v>3024049.24006146</v>
      </c>
      <c r="G8" s="44">
        <v>0.0465639094430184</v>
      </c>
      <c r="H8" s="43">
        <v>3033945.75126872</v>
      </c>
      <c r="I8" s="44">
        <v>0.00327260253442918</v>
      </c>
      <c r="J8" s="43">
        <v>2965728.85160937</v>
      </c>
      <c r="K8" s="44">
        <v>-0.0224845482589203</v>
      </c>
      <c r="L8" s="28"/>
      <c r="M8" s="29"/>
    </row>
    <row r="9" ht="15" customHeight="1">
      <c r="A9" t="s" s="40">
        <v>45</v>
      </c>
      <c r="B9" t="s" s="41">
        <v>40</v>
      </c>
      <c r="C9" s="42">
        <v>5950046.24498202</v>
      </c>
      <c r="D9" s="43">
        <v>5918316.14875394</v>
      </c>
      <c r="E9" s="44">
        <v>-0.00533274783449722</v>
      </c>
      <c r="F9" s="43">
        <v>5814863.54193794</v>
      </c>
      <c r="G9" s="44">
        <v>-0.0174800744359996</v>
      </c>
      <c r="H9" s="43">
        <v>5704773.81789973</v>
      </c>
      <c r="I9" s="44">
        <v>-0.0189324690500862</v>
      </c>
      <c r="J9" s="43">
        <v>5676314.43999224</v>
      </c>
      <c r="K9" s="44">
        <v>-0.00498869522542578</v>
      </c>
      <c r="L9" s="20"/>
      <c r="M9" s="3"/>
    </row>
    <row r="10" ht="15" customHeight="1">
      <c r="A10" s="45"/>
      <c r="B10" t="s" s="46">
        <v>46</v>
      </c>
      <c r="C10" s="42">
        <v>136221.756231751</v>
      </c>
      <c r="D10" s="43">
        <v>136969.486023487</v>
      </c>
      <c r="E10" s="44">
        <v>0.00548906292519691</v>
      </c>
      <c r="F10" s="43">
        <v>125893.297850294</v>
      </c>
      <c r="G10" s="44">
        <v>-0.08086610014214179</v>
      </c>
      <c r="H10" s="43">
        <v>129870.046904347</v>
      </c>
      <c r="I10" s="44">
        <v>0.0315882507008569</v>
      </c>
      <c r="J10" s="43">
        <v>134406.955519278</v>
      </c>
      <c r="K10" s="44">
        <v>0.0349342186522195</v>
      </c>
      <c r="L10" s="20"/>
      <c r="M10" s="3"/>
    </row>
    <row r="11" ht="15" customHeight="1">
      <c r="A11" s="45"/>
      <c r="B11" t="s" s="46">
        <v>42</v>
      </c>
      <c r="C11" s="42">
        <v>5449349.23013759</v>
      </c>
      <c r="D11" s="43">
        <v>5403234.93352677</v>
      </c>
      <c r="E11" s="44">
        <v>-0.008462349294073969</v>
      </c>
      <c r="F11" s="43">
        <v>5301093.37621188</v>
      </c>
      <c r="G11" s="44">
        <v>-0.0189037786754583</v>
      </c>
      <c r="H11" s="43">
        <v>5172875.37313367</v>
      </c>
      <c r="I11" s="44">
        <v>-0.0241870863195077</v>
      </c>
      <c r="J11" s="43">
        <v>5067010.47321077</v>
      </c>
      <c r="K11" s="44">
        <v>-0.0204653876783365</v>
      </c>
      <c r="L11" s="20"/>
      <c r="M11" s="3"/>
    </row>
    <row r="12" ht="15" customHeight="1">
      <c r="A12" s="45"/>
      <c r="B12" t="s" s="46">
        <v>47</v>
      </c>
      <c r="C12" s="42">
        <v>364475.258612685</v>
      </c>
      <c r="D12" s="43">
        <v>378111.72920368</v>
      </c>
      <c r="E12" s="44">
        <v>0.0374139815220931</v>
      </c>
      <c r="F12" s="43">
        <v>387876.86787577</v>
      </c>
      <c r="G12" s="44">
        <v>0.0258260665244516</v>
      </c>
      <c r="H12" s="43">
        <v>402028.397861711</v>
      </c>
      <c r="I12" s="44">
        <v>0.0364845938440279</v>
      </c>
      <c r="J12" s="43">
        <v>474897.011262191</v>
      </c>
      <c r="K12" s="44">
        <v>0.181252403531813</v>
      </c>
      <c r="L12" s="20"/>
      <c r="M12" s="3"/>
    </row>
    <row r="13" ht="15" customHeight="1">
      <c r="A13" s="47"/>
      <c r="B13" t="s" s="41">
        <v>44</v>
      </c>
      <c r="C13" s="42">
        <v>1370495.07621798</v>
      </c>
      <c r="D13" s="43">
        <v>1386223.96104606</v>
      </c>
      <c r="E13" s="44">
        <v>0.0114767904686608</v>
      </c>
      <c r="F13" s="43">
        <v>1464925.12226206</v>
      </c>
      <c r="G13" s="44">
        <v>0.0567737706370401</v>
      </c>
      <c r="H13" s="43">
        <v>1485289.62770027</v>
      </c>
      <c r="I13" s="44">
        <v>0.0139013968214077</v>
      </c>
      <c r="J13" s="43">
        <v>1456952.67970776</v>
      </c>
      <c r="K13" s="44">
        <v>-0.0190783988954297</v>
      </c>
      <c r="L13" s="20"/>
      <c r="M13" s="3"/>
    </row>
    <row r="14" ht="15" customHeight="1">
      <c r="A14" t="s" s="40">
        <v>33</v>
      </c>
      <c r="B14" t="s" s="41">
        <v>40</v>
      </c>
      <c r="C14" s="42">
        <v>2715335.66413447</v>
      </c>
      <c r="D14" s="43">
        <v>2691556.69607016</v>
      </c>
      <c r="E14" s="44">
        <v>-0.0087572849200177</v>
      </c>
      <c r="F14" s="43">
        <v>2627472.32347905</v>
      </c>
      <c r="G14" s="44">
        <v>-0.0238094083935412</v>
      </c>
      <c r="H14" s="43">
        <v>2578798.15455691</v>
      </c>
      <c r="I14" s="44">
        <v>-0.0185250929142796</v>
      </c>
      <c r="J14" s="43">
        <v>2573746.53881397</v>
      </c>
      <c r="K14" s="44">
        <v>-0.00195890311694547</v>
      </c>
      <c r="L14" s="20"/>
      <c r="M14" s="3"/>
    </row>
    <row r="15" ht="15" customHeight="1">
      <c r="A15" s="45"/>
      <c r="B15" t="s" s="46">
        <v>46</v>
      </c>
      <c r="C15" s="42">
        <v>103765.554343048</v>
      </c>
      <c r="D15" s="43">
        <v>95245.1951948214</v>
      </c>
      <c r="E15" s="44">
        <v>-0.082111633308087</v>
      </c>
      <c r="F15" s="43">
        <v>92648.3370202909</v>
      </c>
      <c r="G15" s="44">
        <v>-0.0272649782408316</v>
      </c>
      <c r="H15" s="43">
        <v>82570.5864611576</v>
      </c>
      <c r="I15" s="44">
        <v>-0.108774219627128</v>
      </c>
      <c r="J15" s="43">
        <v>83922.3965407517</v>
      </c>
      <c r="K15" s="44">
        <v>0.016371569314577</v>
      </c>
      <c r="L15" s="20"/>
      <c r="M15" s="3"/>
    </row>
    <row r="16" ht="15" customHeight="1">
      <c r="A16" s="45"/>
      <c r="B16" t="s" s="46">
        <v>42</v>
      </c>
      <c r="C16" s="42">
        <v>2465726.20432735</v>
      </c>
      <c r="D16" s="43">
        <v>2449053.94758255</v>
      </c>
      <c r="E16" s="44">
        <v>-0.0067616009902236</v>
      </c>
      <c r="F16" s="43">
        <v>2395160.15300958</v>
      </c>
      <c r="G16" s="44">
        <v>-0.0220059646404135</v>
      </c>
      <c r="H16" s="43">
        <v>2363956.7525921</v>
      </c>
      <c r="I16" s="44">
        <v>-0.0130276885152215</v>
      </c>
      <c r="J16" s="43">
        <v>2353879.49362759</v>
      </c>
      <c r="K16" s="44">
        <v>-0.00426287788618052</v>
      </c>
      <c r="L16" s="20"/>
      <c r="M16" s="3"/>
    </row>
    <row r="17" ht="15" customHeight="1">
      <c r="A17" s="45"/>
      <c r="B17" t="s" s="46">
        <v>47</v>
      </c>
      <c r="C17" s="42">
        <v>145843.905464072</v>
      </c>
      <c r="D17" s="43">
        <v>147257.553292788</v>
      </c>
      <c r="E17" s="44">
        <v>0.0096928824294551</v>
      </c>
      <c r="F17" s="43">
        <v>139663.833449181</v>
      </c>
      <c r="G17" s="44">
        <v>-0.0515676084099314</v>
      </c>
      <c r="H17" s="43">
        <v>132270.815503645</v>
      </c>
      <c r="I17" s="44">
        <v>-0.0529343765164931</v>
      </c>
      <c r="J17" s="43">
        <v>135944.648645628</v>
      </c>
      <c r="K17" s="44">
        <v>0.0277750849875253</v>
      </c>
      <c r="L17" s="20"/>
      <c r="M17" s="3"/>
    </row>
    <row r="18" ht="15" customHeight="1">
      <c r="A18" s="47"/>
      <c r="B18" t="s" s="41">
        <v>44</v>
      </c>
      <c r="C18" s="42">
        <v>1260822.55756553</v>
      </c>
      <c r="D18" s="43">
        <v>1261156.41492984</v>
      </c>
      <c r="E18" s="44">
        <v>0.000264793298872412</v>
      </c>
      <c r="F18" s="43">
        <v>1309179.63502095</v>
      </c>
      <c r="G18" s="44">
        <v>0.0380787184861413</v>
      </c>
      <c r="H18" s="43">
        <v>1312545.58944309</v>
      </c>
      <c r="I18" s="44">
        <v>0.00257104092678162</v>
      </c>
      <c r="J18" s="43">
        <v>1279658.31548603</v>
      </c>
      <c r="K18" s="44">
        <v>-0.0250561003149758</v>
      </c>
      <c r="L18" s="20"/>
      <c r="M18" s="3"/>
    </row>
    <row r="19" ht="15" customHeight="1">
      <c r="A19" t="s" s="40">
        <v>34</v>
      </c>
      <c r="B19" t="s" s="41">
        <v>40</v>
      </c>
      <c r="C19" s="42">
        <v>527814.461827437</v>
      </c>
      <c r="D19" s="43">
        <v>531566.677643775</v>
      </c>
      <c r="E19" s="44">
        <v>0.00710896742644551</v>
      </c>
      <c r="F19" s="43">
        <v>564553.270303404</v>
      </c>
      <c r="G19" s="44">
        <v>0.0620554185334667</v>
      </c>
      <c r="H19" s="43">
        <v>583626.604576861</v>
      </c>
      <c r="I19" s="44">
        <v>0.0337848264756424</v>
      </c>
      <c r="J19" s="43">
        <v>602310.673449588</v>
      </c>
      <c r="K19" s="44">
        <v>0.0320137374242457</v>
      </c>
      <c r="L19" s="20"/>
      <c r="M19" s="3"/>
    </row>
    <row r="20" ht="15" customHeight="1">
      <c r="A20" s="45"/>
      <c r="B20" t="s" s="46">
        <v>46</v>
      </c>
      <c r="C20" s="42">
        <v>67405.372847487</v>
      </c>
      <c r="D20" s="43">
        <v>70381.168451135905</v>
      </c>
      <c r="E20" s="44">
        <v>0.0441477508088566</v>
      </c>
      <c r="F20" s="43">
        <v>71273.5199315099</v>
      </c>
      <c r="G20" s="44">
        <v>0.0126788386724999</v>
      </c>
      <c r="H20" s="43">
        <v>82233.7853739415</v>
      </c>
      <c r="I20" s="44">
        <v>0.153777524289018</v>
      </c>
      <c r="J20" s="43">
        <v>89599.4470558302</v>
      </c>
      <c r="K20" s="44">
        <v>0.0895697753471381</v>
      </c>
      <c r="L20" s="20"/>
      <c r="M20" s="3"/>
    </row>
    <row r="21" ht="15" customHeight="1">
      <c r="A21" s="45"/>
      <c r="B21" t="s" s="46">
        <v>42</v>
      </c>
      <c r="C21" s="42">
        <v>434183.677240387</v>
      </c>
      <c r="D21" s="43">
        <v>434648.585189756</v>
      </c>
      <c r="E21" s="44">
        <v>0.00107076330534572</v>
      </c>
      <c r="F21" s="43">
        <v>451543.501662454</v>
      </c>
      <c r="G21" s="44">
        <v>0.0388702898119913</v>
      </c>
      <c r="H21" s="43">
        <v>451368.284682723</v>
      </c>
      <c r="I21" s="44">
        <v>-0.000388040087135999</v>
      </c>
      <c r="J21" s="43">
        <v>455699.876403815</v>
      </c>
      <c r="K21" s="44">
        <v>0.009596579706827811</v>
      </c>
      <c r="L21" s="20"/>
      <c r="M21" s="3"/>
    </row>
    <row r="22" ht="15" customHeight="1">
      <c r="A22" s="45"/>
      <c r="B22" t="s" s="46">
        <v>47</v>
      </c>
      <c r="C22" s="42">
        <v>26225.4117395623</v>
      </c>
      <c r="D22" s="43">
        <v>26536.9240028825</v>
      </c>
      <c r="E22" s="44">
        <v>0.0118782601552163</v>
      </c>
      <c r="F22" s="43">
        <v>41736.2487094393</v>
      </c>
      <c r="G22" s="44">
        <v>0.572761360921331</v>
      </c>
      <c r="H22" s="43">
        <v>50024.5345201956</v>
      </c>
      <c r="I22" s="44">
        <v>0.198587224943428</v>
      </c>
      <c r="J22" s="43">
        <v>57011.3499899426</v>
      </c>
      <c r="K22" s="44">
        <v>0.139667775757639</v>
      </c>
      <c r="L22" s="20"/>
      <c r="M22" s="3"/>
    </row>
    <row r="23" ht="15" customHeight="1">
      <c r="A23" s="47"/>
      <c r="B23" t="s" s="41">
        <v>44</v>
      </c>
      <c r="C23" s="42">
        <v>254999.521072563</v>
      </c>
      <c r="D23" s="43">
        <v>238921.609566225</v>
      </c>
      <c r="E23" s="44">
        <v>-0.06305075177675699</v>
      </c>
      <c r="F23" s="43">
        <v>246376.320506596</v>
      </c>
      <c r="G23" s="44">
        <v>0.0312014930499827</v>
      </c>
      <c r="H23" s="43">
        <v>233617.042223139</v>
      </c>
      <c r="I23" s="44">
        <v>-0.0517877621405397</v>
      </c>
      <c r="J23" s="43">
        <v>226564.122820412</v>
      </c>
      <c r="K23" s="44">
        <v>-0.0301900894541374</v>
      </c>
      <c r="L23" s="20"/>
      <c r="M23" s="3"/>
    </row>
    <row r="24" ht="15" customHeight="1">
      <c r="A24" t="s" s="40">
        <v>35</v>
      </c>
      <c r="B24" t="s" s="41">
        <v>40</v>
      </c>
      <c r="C24" s="42">
        <v>1049518.11002239</v>
      </c>
      <c r="D24" s="43">
        <v>1039832.21390497</v>
      </c>
      <c r="E24" s="44">
        <v>-0.00922889850581843</v>
      </c>
      <c r="F24" s="43">
        <v>977185.111269227</v>
      </c>
      <c r="G24" s="44">
        <v>-0.0602473185558284</v>
      </c>
      <c r="H24" s="43">
        <v>912411.560358127</v>
      </c>
      <c r="I24" s="44">
        <v>-0.06628585532475841</v>
      </c>
      <c r="J24" s="43">
        <v>891249.083403134</v>
      </c>
      <c r="K24" s="44">
        <v>-0.0231940035335445</v>
      </c>
      <c r="L24" s="20"/>
      <c r="M24" s="3"/>
    </row>
    <row r="25" ht="15" customHeight="1">
      <c r="A25" s="45"/>
      <c r="B25" t="s" s="46">
        <v>46</v>
      </c>
      <c r="C25" s="42">
        <v>777171.020706574</v>
      </c>
      <c r="D25" s="43">
        <v>762396.237484812</v>
      </c>
      <c r="E25" s="44">
        <v>-0.0190109806311733</v>
      </c>
      <c r="F25" s="43">
        <v>715359.4142810371</v>
      </c>
      <c r="G25" s="44">
        <v>-0.0616960327072866</v>
      </c>
      <c r="H25" s="43">
        <v>689933.721793356</v>
      </c>
      <c r="I25" s="44">
        <v>-0.0355425426437339</v>
      </c>
      <c r="J25" s="43">
        <v>668834.2453557811</v>
      </c>
      <c r="K25" s="44">
        <v>-0.0305818889135192</v>
      </c>
      <c r="L25" s="20"/>
      <c r="M25" s="3"/>
    </row>
    <row r="26" ht="15" customHeight="1">
      <c r="A26" s="45"/>
      <c r="B26" t="s" s="46">
        <v>42</v>
      </c>
      <c r="C26" s="42">
        <v>99993.5337753429</v>
      </c>
      <c r="D26" s="43">
        <v>102742.947535125</v>
      </c>
      <c r="E26" s="44">
        <v>0.0274959155454926</v>
      </c>
      <c r="F26" s="43">
        <v>102735.659027889</v>
      </c>
      <c r="G26" s="44">
        <v>-7.09392460581659e-05</v>
      </c>
      <c r="H26" s="43">
        <v>65103.8615764437</v>
      </c>
      <c r="I26" s="44">
        <v>-0.366297328576339</v>
      </c>
      <c r="J26" s="43">
        <v>61210.673437515</v>
      </c>
      <c r="K26" s="44">
        <v>-0.0597996500462159</v>
      </c>
      <c r="L26" s="20"/>
      <c r="M26" s="3"/>
    </row>
    <row r="27" ht="15" customHeight="1">
      <c r="A27" s="47"/>
      <c r="B27" t="s" s="46">
        <v>47</v>
      </c>
      <c r="C27" s="42">
        <v>172353.55554047</v>
      </c>
      <c r="D27" s="43">
        <v>174693.028885035</v>
      </c>
      <c r="E27" s="44">
        <v>0.0135736877445232</v>
      </c>
      <c r="F27" s="43">
        <v>159090.037960301</v>
      </c>
      <c r="G27" s="44">
        <v>-0.089316620269961</v>
      </c>
      <c r="H27" s="43">
        <v>157373.976988327</v>
      </c>
      <c r="I27" s="44">
        <v>-0.0107867280313462</v>
      </c>
      <c r="J27" s="43">
        <v>161204.164609837</v>
      </c>
      <c r="K27" s="44">
        <v>0.0243381256215882</v>
      </c>
      <c r="L27" s="20"/>
      <c r="M27" s="3"/>
    </row>
    <row r="28" ht="15" customHeight="1">
      <c r="A28" t="s" s="40">
        <v>36</v>
      </c>
      <c r="B28" t="s" s="41">
        <v>40</v>
      </c>
      <c r="C28" s="42">
        <v>5069696.8987682</v>
      </c>
      <c r="D28" s="43">
        <v>4913447.93625835</v>
      </c>
      <c r="E28" s="44">
        <v>-0.030820178332124</v>
      </c>
      <c r="F28" s="43">
        <v>4417657.67221892</v>
      </c>
      <c r="G28" s="44">
        <v>-0.100904755778685</v>
      </c>
      <c r="H28" s="43">
        <v>4056929.36502966</v>
      </c>
      <c r="I28" s="44">
        <v>-0.0816560118403359</v>
      </c>
      <c r="J28" s="43">
        <v>4078808.3411817</v>
      </c>
      <c r="K28" s="44">
        <v>0.00539298917566389</v>
      </c>
      <c r="L28" s="20"/>
      <c r="M28" s="29"/>
    </row>
    <row r="29" ht="15" customHeight="1">
      <c r="A29" s="45"/>
      <c r="B29" t="s" s="46">
        <v>46</v>
      </c>
      <c r="C29" s="42">
        <v>3848749.41059632</v>
      </c>
      <c r="D29" s="43">
        <v>3699117.20788042</v>
      </c>
      <c r="E29" s="44">
        <v>-0.0388781359222649</v>
      </c>
      <c r="F29" s="43">
        <v>3272613.28019641</v>
      </c>
      <c r="G29" s="44">
        <v>-0.115298841241205</v>
      </c>
      <c r="H29" s="43">
        <v>2934182.79291557</v>
      </c>
      <c r="I29" s="44">
        <v>-0.103412917538648</v>
      </c>
      <c r="J29" s="43">
        <v>2929708.36120931</v>
      </c>
      <c r="K29" s="44">
        <v>-0.00152493284231114</v>
      </c>
      <c r="L29" s="20"/>
      <c r="M29" s="3"/>
    </row>
    <row r="30" ht="15" customHeight="1">
      <c r="A30" s="47"/>
      <c r="B30" t="s" s="46">
        <v>47</v>
      </c>
      <c r="C30" s="42">
        <v>1219037.01671583</v>
      </c>
      <c r="D30" s="43">
        <v>1212918.87359961</v>
      </c>
      <c r="E30" s="44">
        <v>-0.00501883292494365</v>
      </c>
      <c r="F30" s="43">
        <v>1142816.71250593</v>
      </c>
      <c r="G30" s="44">
        <v>-0.0577962488831851</v>
      </c>
      <c r="H30" s="43">
        <v>1120549.9865384</v>
      </c>
      <c r="I30" s="44">
        <v>-0.0194840745010728</v>
      </c>
      <c r="J30" s="43">
        <v>1145870.15742077</v>
      </c>
      <c r="K30" s="44">
        <v>0.022596199354384</v>
      </c>
      <c r="L30" s="20"/>
      <c r="M30" s="3"/>
    </row>
    <row r="31" ht="14.4" customHeight="1">
      <c r="A31" s="33"/>
      <c r="B31" s="48"/>
      <c r="C31" s="49"/>
      <c r="D31" s="49"/>
      <c r="E31" s="49"/>
      <c r="F31" s="49"/>
      <c r="G31" s="49"/>
      <c r="H31" s="49"/>
      <c r="I31" s="49"/>
      <c r="J31" s="49"/>
      <c r="K31" s="49"/>
      <c r="L31" s="3"/>
      <c r="M31" s="3"/>
    </row>
    <row r="32" ht="14.4" customHeight="1">
      <c r="A32" s="3"/>
      <c r="B32" s="50"/>
      <c r="C32" s="51"/>
      <c r="D32" s="51"/>
      <c r="E32" s="51"/>
      <c r="F32" s="51"/>
      <c r="G32" s="51"/>
      <c r="H32" s="51"/>
      <c r="I32" s="51"/>
      <c r="J32" s="51"/>
      <c r="K32" s="51"/>
      <c r="L32" s="3"/>
      <c r="M32" s="3"/>
    </row>
    <row r="33" ht="14.4" customHeight="1">
      <c r="A33" s="3"/>
      <c r="B33" s="50"/>
      <c r="C33" s="51"/>
      <c r="D33" s="51"/>
      <c r="E33" s="51"/>
      <c r="F33" s="51"/>
      <c r="G33" s="51"/>
      <c r="H33" s="51"/>
      <c r="I33" s="51"/>
      <c r="J33" s="51"/>
      <c r="K33" s="51"/>
      <c r="L33" s="3"/>
      <c r="M33" s="3"/>
    </row>
    <row r="34" ht="14.4" customHeight="1">
      <c r="A34" s="3"/>
      <c r="B34" s="50"/>
      <c r="C34" s="51"/>
      <c r="D34" s="51"/>
      <c r="E34" s="51"/>
      <c r="F34" s="51"/>
      <c r="G34" s="51"/>
      <c r="H34" s="51"/>
      <c r="I34" s="51"/>
      <c r="J34" s="51"/>
      <c r="K34" s="51"/>
      <c r="L34" s="3"/>
      <c r="M34" s="3"/>
    </row>
    <row r="35" ht="14.4" customHeight="1">
      <c r="A35" s="3"/>
      <c r="B35" s="50"/>
      <c r="C35" s="51"/>
      <c r="D35" s="51"/>
      <c r="E35" s="51"/>
      <c r="F35" s="51"/>
      <c r="G35" s="51"/>
      <c r="H35" s="51"/>
      <c r="I35" s="51"/>
      <c r="J35" s="51"/>
      <c r="K35" s="51"/>
      <c r="L35" s="3"/>
      <c r="M35" s="3"/>
    </row>
  </sheetData>
  <mergeCells count="13">
    <mergeCell ref="A28:A30"/>
    <mergeCell ref="A1:J1"/>
    <mergeCell ref="A4:A8"/>
    <mergeCell ref="A9:A13"/>
    <mergeCell ref="A14:A18"/>
    <mergeCell ref="A19:A23"/>
    <mergeCell ref="A24:A27"/>
    <mergeCell ref="J2:K2"/>
    <mergeCell ref="H2:I2"/>
    <mergeCell ref="F2:G2"/>
    <mergeCell ref="D2:E2"/>
    <mergeCell ref="A2:A3"/>
    <mergeCell ref="B2:B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L21"/>
  <sheetViews>
    <sheetView workbookViewId="0" showGridLines="0" defaultGridColor="1"/>
  </sheetViews>
  <sheetFormatPr defaultColWidth="8.83333" defaultRowHeight="14.4" customHeight="1" outlineLevelRow="0" outlineLevelCol="0"/>
  <cols>
    <col min="1" max="1" width="25.3516" style="52" customWidth="1"/>
    <col min="2" max="11" width="15.6719" style="52" customWidth="1"/>
    <col min="12" max="12" width="8.85156" style="52" customWidth="1"/>
    <col min="13" max="16384" width="8.85156" style="52" customWidth="1"/>
  </cols>
  <sheetData>
    <row r="1" ht="18.6" customHeight="1">
      <c r="A1" t="s" s="14">
        <v>48</v>
      </c>
      <c r="B1" s="15"/>
      <c r="C1" s="15"/>
      <c r="D1" s="15"/>
      <c r="E1" s="15"/>
      <c r="F1" s="15"/>
      <c r="G1" s="15"/>
      <c r="H1" s="15"/>
      <c r="I1" s="15"/>
      <c r="J1" s="15"/>
      <c r="K1" s="15"/>
      <c r="L1" s="3"/>
    </row>
    <row r="2" ht="15" customHeight="1">
      <c r="A2" t="s" s="37">
        <v>28</v>
      </c>
      <c r="B2" t="s" s="53">
        <v>49</v>
      </c>
      <c r="C2" t="s" s="21">
        <v>27</v>
      </c>
      <c r="D2" t="s" s="21">
        <v>1</v>
      </c>
      <c r="E2" s="54"/>
      <c r="F2" t="s" s="21">
        <v>2</v>
      </c>
      <c r="G2" s="54"/>
      <c r="H2" t="s" s="21">
        <v>3</v>
      </c>
      <c r="I2" s="54"/>
      <c r="J2" t="s" s="21">
        <v>4</v>
      </c>
      <c r="K2" s="54"/>
      <c r="L2" s="20"/>
    </row>
    <row r="3" ht="29.4" customHeight="1">
      <c r="A3" s="39"/>
      <c r="B3" s="55"/>
      <c r="C3" t="s" s="21">
        <v>29</v>
      </c>
      <c r="D3" t="s" s="22">
        <v>29</v>
      </c>
      <c r="E3" t="s" s="23">
        <v>30</v>
      </c>
      <c r="F3" t="s" s="22">
        <v>29</v>
      </c>
      <c r="G3" t="s" s="23">
        <v>30</v>
      </c>
      <c r="H3" t="s" s="22">
        <v>29</v>
      </c>
      <c r="I3" t="s" s="23">
        <v>30</v>
      </c>
      <c r="J3" t="s" s="22">
        <v>29</v>
      </c>
      <c r="K3" t="s" s="23">
        <v>30</v>
      </c>
      <c r="L3" s="20"/>
    </row>
    <row r="4" ht="15" customHeight="1">
      <c r="A4" t="s" s="40">
        <v>5</v>
      </c>
      <c r="B4" t="s" s="56">
        <v>50</v>
      </c>
      <c r="C4" s="25">
        <v>11461904.2427873</v>
      </c>
      <c r="D4" s="26">
        <v>11400419.2438145</v>
      </c>
      <c r="E4" s="27">
        <v>-0.00536429180268494</v>
      </c>
      <c r="F4" s="26">
        <v>11128339.3158738</v>
      </c>
      <c r="G4" s="27">
        <v>-0.0238657826630628</v>
      </c>
      <c r="H4" s="26">
        <v>10827569.4923536</v>
      </c>
      <c r="I4" s="27">
        <v>-0.0270273771299562</v>
      </c>
      <c r="J4" s="26">
        <v>10863133.7626592</v>
      </c>
      <c r="K4" s="27">
        <v>0.00328460328337732</v>
      </c>
      <c r="L4" s="20"/>
    </row>
    <row r="5" ht="15" customHeight="1">
      <c r="A5" s="47"/>
      <c r="B5" t="s" s="56">
        <v>51</v>
      </c>
      <c r="C5" s="25">
        <v>7000697.11266175</v>
      </c>
      <c r="D5" s="26">
        <v>6841399.42038648</v>
      </c>
      <c r="E5" s="27">
        <v>-0.0227545471131938</v>
      </c>
      <c r="F5" s="26">
        <v>6678513.90514216</v>
      </c>
      <c r="G5" s="27">
        <v>-0.0238088006905345</v>
      </c>
      <c r="H5" s="26">
        <v>6418587.9297874</v>
      </c>
      <c r="I5" s="27">
        <v>-0.0389197326001868</v>
      </c>
      <c r="J5" s="26">
        <v>6290183.09993682</v>
      </c>
      <c r="K5" s="27">
        <v>-0.0200051524190665</v>
      </c>
      <c r="L5" s="20"/>
    </row>
    <row r="6" ht="15" customHeight="1">
      <c r="A6" t="s" s="40">
        <v>45</v>
      </c>
      <c r="B6" t="s" s="56">
        <v>50</v>
      </c>
      <c r="C6" s="25">
        <v>5491390.87015238</v>
      </c>
      <c r="D6" s="26">
        <v>5497525.02618655</v>
      </c>
      <c r="E6" s="27">
        <v>0.00111704961078374</v>
      </c>
      <c r="F6" s="26">
        <v>5374352.04070343</v>
      </c>
      <c r="G6" s="27">
        <v>-0.0224051704897023</v>
      </c>
      <c r="H6" s="26">
        <v>5306894.54581939</v>
      </c>
      <c r="I6" s="27">
        <v>-0.0125517447262739</v>
      </c>
      <c r="J6" s="26">
        <v>5308277.41531633</v>
      </c>
      <c r="K6" s="27">
        <v>0.000260579795773319</v>
      </c>
      <c r="L6" s="20"/>
    </row>
    <row r="7" ht="15" customHeight="1">
      <c r="A7" s="47"/>
      <c r="B7" t="s" s="56">
        <v>51</v>
      </c>
      <c r="C7" s="25">
        <v>1829150.45104762</v>
      </c>
      <c r="D7" s="26">
        <v>1807015.08361345</v>
      </c>
      <c r="E7" s="27">
        <v>-0.0121014471070372</v>
      </c>
      <c r="F7" s="26">
        <v>1905436.62349657</v>
      </c>
      <c r="G7" s="27">
        <v>0.0544663632172366</v>
      </c>
      <c r="H7" s="26">
        <v>1883168.89978061</v>
      </c>
      <c r="I7" s="27">
        <v>-0.0116864153031234</v>
      </c>
      <c r="J7" s="26">
        <v>1824989.70438366</v>
      </c>
      <c r="K7" s="27">
        <v>-0.0308943055525818</v>
      </c>
      <c r="L7" s="20"/>
    </row>
    <row r="8" ht="15" customHeight="1">
      <c r="A8" t="s" s="40">
        <v>33</v>
      </c>
      <c r="B8" t="s" s="56">
        <v>50</v>
      </c>
      <c r="C8" s="25">
        <v>3060738.67465817</v>
      </c>
      <c r="D8" s="26">
        <v>3059870.4181252</v>
      </c>
      <c r="E8" s="27">
        <v>-0.000283675486627333</v>
      </c>
      <c r="F8" s="26">
        <v>3007301.3967183</v>
      </c>
      <c r="G8" s="27">
        <v>-0.0171801462883867</v>
      </c>
      <c r="H8" s="26">
        <v>2997856.36391715</v>
      </c>
      <c r="I8" s="27">
        <v>-0.00314070043377035</v>
      </c>
      <c r="J8" s="26">
        <v>2994139.5804203</v>
      </c>
      <c r="K8" s="27">
        <v>-0.00123981373543591</v>
      </c>
      <c r="L8" s="20"/>
    </row>
    <row r="9" ht="15" customHeight="1">
      <c r="A9" s="47"/>
      <c r="B9" t="s" s="56">
        <v>51</v>
      </c>
      <c r="C9" s="25">
        <v>915419.54704183</v>
      </c>
      <c r="D9" s="26">
        <v>892842.692874803</v>
      </c>
      <c r="E9" s="27">
        <v>-0.0246628491165439</v>
      </c>
      <c r="F9" s="26">
        <v>929350.561781701</v>
      </c>
      <c r="G9" s="27">
        <v>0.0408894749301794</v>
      </c>
      <c r="H9" s="26">
        <v>893487.380082852</v>
      </c>
      <c r="I9" s="27">
        <v>-0.0385895088179578</v>
      </c>
      <c r="J9" s="26">
        <v>859265.2738797</v>
      </c>
      <c r="K9" s="27">
        <v>-0.0383017230752364</v>
      </c>
      <c r="L9" s="20"/>
    </row>
    <row r="10" ht="15" customHeight="1">
      <c r="A10" t="s" s="40">
        <v>34</v>
      </c>
      <c r="B10" t="s" s="56">
        <v>50</v>
      </c>
      <c r="C10" s="25">
        <v>508601.979972507</v>
      </c>
      <c r="D10" s="26">
        <v>495868.236407847</v>
      </c>
      <c r="E10" s="27">
        <v>-0.0250367557856314</v>
      </c>
      <c r="F10" s="26">
        <v>521133.200031448</v>
      </c>
      <c r="G10" s="27">
        <v>0.0509509619059785</v>
      </c>
      <c r="H10" s="26">
        <v>525242.061023512</v>
      </c>
      <c r="I10" s="27">
        <v>0.007884473665881849</v>
      </c>
      <c r="J10" s="26">
        <v>531693.848621748</v>
      </c>
      <c r="K10" s="27">
        <v>0.0122834557188041</v>
      </c>
      <c r="L10" s="20"/>
    </row>
    <row r="11" ht="15" customHeight="1">
      <c r="A11" s="47"/>
      <c r="B11" t="s" s="56">
        <v>51</v>
      </c>
      <c r="C11" s="25">
        <v>274212.002927493</v>
      </c>
      <c r="D11" s="26">
        <v>274620.050802153</v>
      </c>
      <c r="E11" s="27">
        <v>0.00148807444715748</v>
      </c>
      <c r="F11" s="26">
        <v>289796.390778552</v>
      </c>
      <c r="G11" s="27">
        <v>0.0552630440933559</v>
      </c>
      <c r="H11" s="26">
        <v>292001.585776488</v>
      </c>
      <c r="I11" s="27">
        <v>0.00760946329252388</v>
      </c>
      <c r="J11" s="26">
        <v>297180.947648252</v>
      </c>
      <c r="K11" s="27">
        <v>0.0177374443292542</v>
      </c>
      <c r="L11" s="20"/>
    </row>
    <row r="12" ht="15" customHeight="1">
      <c r="A12" t="s" s="40">
        <v>35</v>
      </c>
      <c r="B12" t="s" s="56">
        <v>50</v>
      </c>
      <c r="C12" s="25">
        <v>415322.620892607</v>
      </c>
      <c r="D12" s="26">
        <v>416067.764076105</v>
      </c>
      <c r="E12" s="27">
        <v>0.0017941309864058</v>
      </c>
      <c r="F12" s="26">
        <v>383135.13650768</v>
      </c>
      <c r="G12" s="27">
        <v>-0.0791520766852819</v>
      </c>
      <c r="H12" s="26">
        <v>325719.037608943</v>
      </c>
      <c r="I12" s="27">
        <v>-0.149858609737783</v>
      </c>
      <c r="J12" s="26">
        <v>336385.719758522</v>
      </c>
      <c r="K12" s="27">
        <v>0.032748107779887</v>
      </c>
      <c r="L12" s="20"/>
    </row>
    <row r="13" ht="15" customHeight="1">
      <c r="A13" s="47"/>
      <c r="B13" t="s" s="56">
        <v>51</v>
      </c>
      <c r="C13" s="25">
        <v>636253.892507394</v>
      </c>
      <c r="D13" s="26">
        <v>625929.604923895</v>
      </c>
      <c r="E13" s="27">
        <v>-0.0162266788542734</v>
      </c>
      <c r="F13" s="26">
        <v>596393.51755232</v>
      </c>
      <c r="G13" s="27">
        <v>-0.0471875545416413</v>
      </c>
      <c r="H13" s="26">
        <v>588128.770181057</v>
      </c>
      <c r="I13" s="27">
        <v>-0.013857875929274</v>
      </c>
      <c r="J13" s="26">
        <v>556395.888621478</v>
      </c>
      <c r="K13" s="27">
        <v>-0.0539556695208255</v>
      </c>
      <c r="L13" s="20"/>
    </row>
    <row r="14" ht="15" customHeight="1">
      <c r="A14" t="s" s="40">
        <v>36</v>
      </c>
      <c r="B14" t="s" s="56">
        <v>50</v>
      </c>
      <c r="C14" s="25">
        <v>1756224.6264653</v>
      </c>
      <c r="D14" s="26">
        <v>1702272.80017567</v>
      </c>
      <c r="E14" s="27">
        <v>-0.0307203449243326</v>
      </c>
      <c r="F14" s="26">
        <v>1498121.52451586</v>
      </c>
      <c r="G14" s="27">
        <v>-0.119928648121937</v>
      </c>
      <c r="H14" s="26">
        <v>1327445.52089916</v>
      </c>
      <c r="I14" s="27">
        <v>-0.113926674721437</v>
      </c>
      <c r="J14" s="26">
        <v>1354609.20374172</v>
      </c>
      <c r="K14" s="27">
        <v>0.0204631244106774</v>
      </c>
      <c r="L14" s="20"/>
    </row>
    <row r="15" ht="15" customHeight="1">
      <c r="A15" s="47"/>
      <c r="B15" t="s" s="56">
        <v>51</v>
      </c>
      <c r="C15" s="25">
        <v>3314527.0649347</v>
      </c>
      <c r="D15" s="26">
        <v>3212206.44792433</v>
      </c>
      <c r="E15" s="27">
        <v>-0.0308703519403587</v>
      </c>
      <c r="F15" s="26">
        <v>2920760.76718414</v>
      </c>
      <c r="G15" s="27">
        <v>-0.0907306816871984</v>
      </c>
      <c r="H15" s="26">
        <v>2730541.08860084</v>
      </c>
      <c r="I15" s="27">
        <v>-0.0651267576312614</v>
      </c>
      <c r="J15" s="26">
        <v>2725220.34605828</v>
      </c>
      <c r="K15" s="27">
        <v>-0.00194860372721295</v>
      </c>
      <c r="L15" s="20"/>
    </row>
    <row r="16" ht="14.4" customHeight="1">
      <c r="A16" s="33"/>
      <c r="B16" s="33"/>
      <c r="C16" s="33"/>
      <c r="D16" s="33"/>
      <c r="E16" s="33"/>
      <c r="F16" s="33"/>
      <c r="G16" s="33"/>
      <c r="H16" s="33"/>
      <c r="I16" s="33"/>
      <c r="J16" s="33"/>
      <c r="K16" s="33"/>
      <c r="L16" s="3"/>
    </row>
    <row r="17" ht="14.4" customHeight="1">
      <c r="A17" s="3"/>
      <c r="B17" s="3"/>
      <c r="C17" s="3"/>
      <c r="D17" s="3"/>
      <c r="E17" s="3"/>
      <c r="F17" s="3"/>
      <c r="G17" s="3"/>
      <c r="H17" s="3"/>
      <c r="I17" s="3"/>
      <c r="J17" s="3"/>
      <c r="K17" s="3"/>
      <c r="L17" s="3"/>
    </row>
    <row r="18" ht="14.4" customHeight="1">
      <c r="A18" s="3"/>
      <c r="B18" s="3"/>
      <c r="C18" s="3"/>
      <c r="D18" s="3"/>
      <c r="E18" s="3"/>
      <c r="F18" s="3"/>
      <c r="G18" s="3"/>
      <c r="H18" s="3"/>
      <c r="I18" s="3"/>
      <c r="J18" s="3"/>
      <c r="K18" s="3"/>
      <c r="L18" s="3"/>
    </row>
    <row r="19" ht="14.4" customHeight="1">
      <c r="A19" s="3"/>
      <c r="B19" s="3"/>
      <c r="C19" s="3"/>
      <c r="D19" s="3"/>
      <c r="E19" s="3"/>
      <c r="F19" s="3"/>
      <c r="G19" s="3"/>
      <c r="H19" s="3"/>
      <c r="I19" s="3"/>
      <c r="J19" s="3"/>
      <c r="K19" s="3"/>
      <c r="L19" s="3"/>
    </row>
    <row r="20" ht="14.4" customHeight="1">
      <c r="A20" s="3"/>
      <c r="B20" s="3"/>
      <c r="C20" s="3"/>
      <c r="D20" s="3"/>
      <c r="E20" s="3"/>
      <c r="F20" s="3"/>
      <c r="G20" s="3"/>
      <c r="H20" s="3"/>
      <c r="I20" s="3"/>
      <c r="J20" s="3"/>
      <c r="K20" s="3"/>
      <c r="L20" s="3"/>
    </row>
    <row r="21" ht="14.4" customHeight="1">
      <c r="A21" s="3"/>
      <c r="B21" s="3"/>
      <c r="C21" s="3"/>
      <c r="D21" s="3"/>
      <c r="E21" s="3"/>
      <c r="F21" s="3"/>
      <c r="G21" s="3"/>
      <c r="H21" s="3"/>
      <c r="I21" s="3"/>
      <c r="J21" s="3"/>
      <c r="K21" s="3"/>
      <c r="L21" s="3"/>
    </row>
  </sheetData>
  <mergeCells count="13">
    <mergeCell ref="A1:K1"/>
    <mergeCell ref="D2:E2"/>
    <mergeCell ref="F2:G2"/>
    <mergeCell ref="H2:I2"/>
    <mergeCell ref="J2:K2"/>
    <mergeCell ref="A2:A3"/>
    <mergeCell ref="B2:B3"/>
    <mergeCell ref="A14:A15"/>
    <mergeCell ref="A4:A5"/>
    <mergeCell ref="A6:A7"/>
    <mergeCell ref="A8:A9"/>
    <mergeCell ref="A12:A13"/>
    <mergeCell ref="A10:A1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O27"/>
  <sheetViews>
    <sheetView workbookViewId="0" showGridLines="0" defaultGridColor="1"/>
  </sheetViews>
  <sheetFormatPr defaultColWidth="8.83333" defaultRowHeight="14.4" customHeight="1" outlineLevelRow="0" outlineLevelCol="0"/>
  <cols>
    <col min="1" max="1" width="25.6719" style="57" customWidth="1"/>
    <col min="2" max="2" width="10" style="57" customWidth="1"/>
    <col min="3" max="3" width="12" style="57" customWidth="1"/>
    <col min="4" max="11" width="15.6719" style="57" customWidth="1"/>
    <col min="12" max="15" width="8.85156" style="57" customWidth="1"/>
    <col min="16" max="16384" width="8.85156" style="57" customWidth="1"/>
  </cols>
  <sheetData>
    <row r="1" ht="18.6" customHeight="1">
      <c r="A1" t="s" s="14">
        <v>52</v>
      </c>
      <c r="B1" s="15"/>
      <c r="C1" s="15"/>
      <c r="D1" s="15"/>
      <c r="E1" s="15"/>
      <c r="F1" s="15"/>
      <c r="G1" s="15"/>
      <c r="H1" s="15"/>
      <c r="I1" s="15"/>
      <c r="J1" s="15"/>
      <c r="K1" s="15"/>
      <c r="L1" s="3"/>
      <c r="M1" s="3"/>
      <c r="N1" s="3"/>
      <c r="O1" s="3"/>
    </row>
    <row r="2" ht="15" customHeight="1">
      <c r="A2" t="s" s="37">
        <v>28</v>
      </c>
      <c r="B2" t="s" s="37">
        <v>53</v>
      </c>
      <c r="C2" t="s" s="21">
        <v>27</v>
      </c>
      <c r="D2" t="s" s="58">
        <v>1</v>
      </c>
      <c r="E2" s="59"/>
      <c r="F2" t="s" s="58">
        <v>2</v>
      </c>
      <c r="G2" s="59"/>
      <c r="H2" t="s" s="58">
        <v>3</v>
      </c>
      <c r="I2" s="59"/>
      <c r="J2" t="s" s="58">
        <v>4</v>
      </c>
      <c r="K2" s="59"/>
      <c r="L2" s="20"/>
      <c r="M2" s="3"/>
      <c r="N2" s="3"/>
      <c r="O2" s="3"/>
    </row>
    <row r="3" ht="29.4" customHeight="1">
      <c r="A3" s="39"/>
      <c r="B3" s="39"/>
      <c r="C3" t="s" s="21">
        <v>29</v>
      </c>
      <c r="D3" t="s" s="22">
        <v>29</v>
      </c>
      <c r="E3" t="s" s="23">
        <v>30</v>
      </c>
      <c r="F3" t="s" s="22">
        <v>29</v>
      </c>
      <c r="G3" t="s" s="23">
        <v>30</v>
      </c>
      <c r="H3" t="s" s="22">
        <v>29</v>
      </c>
      <c r="I3" t="s" s="23">
        <v>30</v>
      </c>
      <c r="J3" t="s" s="22">
        <v>29</v>
      </c>
      <c r="K3" t="s" s="23">
        <v>30</v>
      </c>
      <c r="L3" s="20"/>
      <c r="M3" s="3"/>
      <c r="N3" s="3"/>
      <c r="O3" s="3"/>
    </row>
    <row r="4" ht="15" customHeight="1">
      <c r="A4" t="s" s="60">
        <v>5</v>
      </c>
      <c r="B4" t="s" s="56">
        <v>54</v>
      </c>
      <c r="C4" s="61">
        <v>850152.586648489</v>
      </c>
      <c r="D4" s="62">
        <v>920684.791687339</v>
      </c>
      <c r="E4" s="27">
        <v>0.0829641715458467</v>
      </c>
      <c r="F4" s="62">
        <v>897925.600435875</v>
      </c>
      <c r="G4" s="27">
        <v>-0.024719851415981</v>
      </c>
      <c r="H4" s="62">
        <v>907228.9357916</v>
      </c>
      <c r="I4" s="27">
        <v>0.0103609200486194</v>
      </c>
      <c r="J4" s="62">
        <v>981842.023745928</v>
      </c>
      <c r="K4" s="27">
        <v>0.0822428441275682</v>
      </c>
      <c r="L4" s="63"/>
      <c r="M4" s="3"/>
      <c r="N4" s="3"/>
      <c r="O4" s="3"/>
    </row>
    <row r="5" ht="15" customHeight="1">
      <c r="A5" s="64"/>
      <c r="B5" t="s" s="56">
        <v>55</v>
      </c>
      <c r="C5" s="61">
        <v>11096375.1897017</v>
      </c>
      <c r="D5" s="62">
        <v>10981600.3491422</v>
      </c>
      <c r="E5" s="27">
        <v>-0.0103434534789314</v>
      </c>
      <c r="F5" s="62">
        <v>10482342.1234452</v>
      </c>
      <c r="G5" s="27">
        <v>-0.0454631574473587</v>
      </c>
      <c r="H5" s="62">
        <v>10264452.1912823</v>
      </c>
      <c r="I5" s="27">
        <v>-0.0207863786162445</v>
      </c>
      <c r="J5" s="62">
        <v>10299964.7301726</v>
      </c>
      <c r="K5" s="27">
        <v>0.0034597597834285</v>
      </c>
      <c r="L5" s="20"/>
      <c r="M5" s="3"/>
      <c r="N5" s="3"/>
      <c r="O5" s="3"/>
    </row>
    <row r="6" ht="15" customHeight="1">
      <c r="A6" s="65"/>
      <c r="B6" t="s" s="56">
        <v>56</v>
      </c>
      <c r="C6" s="61">
        <v>6516073.57909884</v>
      </c>
      <c r="D6" s="62">
        <v>6339533.52337144</v>
      </c>
      <c r="E6" s="27">
        <v>-0.0270930113947265</v>
      </c>
      <c r="F6" s="62">
        <v>6426585.49713493</v>
      </c>
      <c r="G6" s="27">
        <v>0.0137316055578158</v>
      </c>
      <c r="H6" s="62">
        <v>6074476.29506714</v>
      </c>
      <c r="I6" s="27">
        <v>-0.0547894682525834</v>
      </c>
      <c r="J6" s="62">
        <v>5871510.10867749</v>
      </c>
      <c r="K6" s="27">
        <v>-0.0334129522498046</v>
      </c>
      <c r="L6" s="20"/>
      <c r="M6" s="3"/>
      <c r="N6" s="3"/>
      <c r="O6" s="3"/>
    </row>
    <row r="7" ht="15" customHeight="1">
      <c r="A7" t="s" s="60">
        <v>45</v>
      </c>
      <c r="B7" t="s" s="56">
        <v>54</v>
      </c>
      <c r="C7" s="61">
        <v>143537.834860134</v>
      </c>
      <c r="D7" s="62">
        <v>150054.404353972</v>
      </c>
      <c r="E7" s="27">
        <v>0.0453996641386372</v>
      </c>
      <c r="F7" s="62">
        <v>154314.504050761</v>
      </c>
      <c r="G7" s="27">
        <v>0.0283903675812107</v>
      </c>
      <c r="H7" s="62">
        <v>156973.849023153</v>
      </c>
      <c r="I7" s="27">
        <v>0.0172332794558172</v>
      </c>
      <c r="J7" s="62">
        <v>170224.848039351</v>
      </c>
      <c r="K7" s="27">
        <v>0.0844153284044331</v>
      </c>
      <c r="L7" s="20"/>
      <c r="M7" s="3"/>
      <c r="N7" s="3"/>
      <c r="O7" s="3"/>
    </row>
    <row r="8" ht="15" customHeight="1">
      <c r="A8" s="64"/>
      <c r="B8" t="s" s="56">
        <v>55</v>
      </c>
      <c r="C8" s="61">
        <v>5146373.43557123</v>
      </c>
      <c r="D8" s="62">
        <v>5143989.29215475</v>
      </c>
      <c r="E8" s="27">
        <v>-0.00046326669572927</v>
      </c>
      <c r="F8" s="62">
        <v>5049652.5332501</v>
      </c>
      <c r="G8" s="27">
        <v>-0.0183392214770987</v>
      </c>
      <c r="H8" s="62">
        <v>5029008.34044561</v>
      </c>
      <c r="I8" s="27">
        <v>-0.00408824026377175</v>
      </c>
      <c r="J8" s="62">
        <v>5030646.7996566</v>
      </c>
      <c r="K8" s="27">
        <v>0.000325801649168289</v>
      </c>
      <c r="L8" s="20"/>
      <c r="M8" s="3"/>
      <c r="N8" s="3"/>
      <c r="O8" s="3"/>
    </row>
    <row r="9" ht="15" customHeight="1">
      <c r="A9" s="65"/>
      <c r="B9" t="s" s="56">
        <v>56</v>
      </c>
      <c r="C9" s="61">
        <v>2030630.05076863</v>
      </c>
      <c r="D9" s="62">
        <v>2010496.41329128</v>
      </c>
      <c r="E9" s="27">
        <v>-0.00991497071055902</v>
      </c>
      <c r="F9" s="62">
        <v>2075821.62689914</v>
      </c>
      <c r="G9" s="27">
        <v>0.0324920816451102</v>
      </c>
      <c r="H9" s="62">
        <v>2004081.25613124</v>
      </c>
      <c r="I9" s="27">
        <v>-0.0345599881214592</v>
      </c>
      <c r="J9" s="62">
        <v>1932395.47200404</v>
      </c>
      <c r="K9" s="27">
        <v>-0.0357698990037865</v>
      </c>
      <c r="L9" s="20"/>
      <c r="M9" s="3"/>
      <c r="N9" s="3"/>
      <c r="O9" s="3"/>
    </row>
    <row r="10" ht="15" customHeight="1">
      <c r="A10" t="s" s="60">
        <v>33</v>
      </c>
      <c r="B10" t="s" s="56">
        <v>54</v>
      </c>
      <c r="C10" s="61">
        <v>36243.2524716707</v>
      </c>
      <c r="D10" s="62">
        <v>38967.0154402985</v>
      </c>
      <c r="E10" s="27">
        <v>0.0751522775379156</v>
      </c>
      <c r="F10" s="62">
        <v>37717.7461551348</v>
      </c>
      <c r="G10" s="27">
        <v>-0.0320596604858706</v>
      </c>
      <c r="H10" s="62">
        <v>38306.0187575589</v>
      </c>
      <c r="I10" s="27">
        <v>0.015596706123544</v>
      </c>
      <c r="J10" s="62">
        <v>44165.6418987745</v>
      </c>
      <c r="K10" s="27">
        <v>0.152968732624017</v>
      </c>
      <c r="L10" s="20"/>
      <c r="M10" s="3"/>
      <c r="N10" s="3"/>
      <c r="O10" s="3"/>
    </row>
    <row r="11" ht="15" customHeight="1">
      <c r="A11" s="64"/>
      <c r="B11" t="s" s="56">
        <v>55</v>
      </c>
      <c r="C11" s="61">
        <v>2347642.07769783</v>
      </c>
      <c r="D11" s="62">
        <v>2337317.38136302</v>
      </c>
      <c r="E11" s="27">
        <v>-0.004397900528747</v>
      </c>
      <c r="F11" s="62">
        <v>2274971.42188695</v>
      </c>
      <c r="G11" s="27">
        <v>-0.0266741521597328</v>
      </c>
      <c r="H11" s="62">
        <v>2280766.63612592</v>
      </c>
      <c r="I11" s="27">
        <v>0.00254737891791268</v>
      </c>
      <c r="J11" s="62">
        <v>2283132.74048481</v>
      </c>
      <c r="K11" s="27">
        <v>0.00103741624479148</v>
      </c>
      <c r="L11" s="20"/>
      <c r="M11" s="3"/>
      <c r="N11" s="3"/>
      <c r="O11" s="3"/>
    </row>
    <row r="12" ht="15" customHeight="1">
      <c r="A12" s="65"/>
      <c r="B12" t="s" s="56">
        <v>56</v>
      </c>
      <c r="C12" s="61">
        <v>1592272.8915305</v>
      </c>
      <c r="D12" s="62">
        <v>1576428.71419669</v>
      </c>
      <c r="E12" s="27">
        <v>-0.00995066701071734</v>
      </c>
      <c r="F12" s="62">
        <v>1623962.79045792</v>
      </c>
      <c r="G12" s="27">
        <v>0.0301530134747967</v>
      </c>
      <c r="H12" s="62">
        <v>1572271.08911652</v>
      </c>
      <c r="I12" s="27">
        <v>-0.0318305946694859</v>
      </c>
      <c r="J12" s="62">
        <v>1526106.47191641</v>
      </c>
      <c r="K12" s="27">
        <v>-0.0293617414450146</v>
      </c>
      <c r="L12" s="20"/>
      <c r="M12" s="3"/>
      <c r="N12" s="3"/>
      <c r="O12" s="3"/>
    </row>
    <row r="13" ht="15" customHeight="1">
      <c r="A13" t="s" s="60">
        <v>34</v>
      </c>
      <c r="B13" t="s" s="56">
        <v>54</v>
      </c>
      <c r="C13" s="61">
        <v>792.975346226317</v>
      </c>
      <c r="D13" s="62">
        <v>774.6843078341331</v>
      </c>
      <c r="E13" s="27">
        <v>-0.0230663392994856</v>
      </c>
      <c r="F13" s="62">
        <v>1023.844112580410</v>
      </c>
      <c r="G13" s="27">
        <v>0.321627535534927</v>
      </c>
      <c r="H13" s="62">
        <v>1068.665545998830</v>
      </c>
      <c r="I13" s="27">
        <v>0.0437775955027602</v>
      </c>
      <c r="J13" s="62">
        <v>1197.332402551840</v>
      </c>
      <c r="K13" s="27">
        <v>0.120399555347084</v>
      </c>
      <c r="L13" s="20"/>
      <c r="M13" s="3"/>
      <c r="N13" s="3"/>
      <c r="O13" s="3"/>
    </row>
    <row r="14" ht="15" customHeight="1">
      <c r="A14" s="64"/>
      <c r="B14" t="s" s="56">
        <v>55</v>
      </c>
      <c r="C14" s="61">
        <v>135217.83378438</v>
      </c>
      <c r="D14" s="62">
        <v>139131.738923277</v>
      </c>
      <c r="E14" s="27">
        <v>0.0289451844431898</v>
      </c>
      <c r="F14" s="62">
        <v>151249.596054727</v>
      </c>
      <c r="G14" s="27">
        <v>0.087096281734341</v>
      </c>
      <c r="H14" s="62">
        <v>166400.779070954</v>
      </c>
      <c r="I14" s="27">
        <v>0.10017337838538</v>
      </c>
      <c r="J14" s="62">
        <v>173705.64356947</v>
      </c>
      <c r="K14" s="27">
        <v>0.043899220540317</v>
      </c>
      <c r="L14" s="20"/>
      <c r="M14" s="3"/>
      <c r="N14" s="3"/>
      <c r="O14" s="3"/>
    </row>
    <row r="15" ht="15" customHeight="1">
      <c r="A15" s="65"/>
      <c r="B15" t="s" s="56">
        <v>56</v>
      </c>
      <c r="C15" s="61">
        <v>646803.1737693941</v>
      </c>
      <c r="D15" s="62">
        <v>630581.863978889</v>
      </c>
      <c r="E15" s="27">
        <v>-0.0250792056198051</v>
      </c>
      <c r="F15" s="62">
        <v>658656.150642692</v>
      </c>
      <c r="G15" s="27">
        <v>0.0445212402504855</v>
      </c>
      <c r="H15" s="62">
        <v>649774.202183048</v>
      </c>
      <c r="I15" s="27">
        <v>-0.0134849548599492</v>
      </c>
      <c r="J15" s="62">
        <v>653971.820297978</v>
      </c>
      <c r="K15" s="27">
        <v>0.0064601181469317</v>
      </c>
      <c r="L15" s="20"/>
      <c r="M15" s="3"/>
      <c r="N15" s="3"/>
      <c r="O15" s="3"/>
    </row>
    <row r="16" ht="15" customHeight="1">
      <c r="A16" t="s" s="60">
        <v>35</v>
      </c>
      <c r="B16" t="s" s="56">
        <v>54</v>
      </c>
      <c r="C16" s="61">
        <v>92920.3676364667</v>
      </c>
      <c r="D16" s="62">
        <v>103628.698851129</v>
      </c>
      <c r="E16" s="27">
        <v>0.115242023756903</v>
      </c>
      <c r="F16" s="62">
        <v>100830.423536604</v>
      </c>
      <c r="G16" s="27">
        <v>-0.0270028992503797</v>
      </c>
      <c r="H16" s="62">
        <v>104144.605419214</v>
      </c>
      <c r="I16" s="27">
        <v>0.0328688680099374</v>
      </c>
      <c r="J16" s="62">
        <v>110567.864911482</v>
      </c>
      <c r="K16" s="27">
        <v>0.0616763534358034</v>
      </c>
      <c r="L16" s="20"/>
      <c r="M16" s="3"/>
      <c r="N16" s="3"/>
      <c r="O16" s="3"/>
    </row>
    <row r="17" ht="15" customHeight="1">
      <c r="A17" s="64"/>
      <c r="B17" t="s" s="56">
        <v>55</v>
      </c>
      <c r="C17" s="61">
        <v>581166.083189802</v>
      </c>
      <c r="D17" s="62">
        <v>575968.450213377</v>
      </c>
      <c r="E17" s="27">
        <v>-0.008943455454069941</v>
      </c>
      <c r="F17" s="62">
        <v>523052.554415883</v>
      </c>
      <c r="G17" s="27">
        <v>-0.0918729068890682</v>
      </c>
      <c r="H17" s="62">
        <v>481754.749903762</v>
      </c>
      <c r="I17" s="27">
        <v>-0.07895536340175149</v>
      </c>
      <c r="J17" s="62">
        <v>480136.506814678</v>
      </c>
      <c r="K17" s="27">
        <v>-0.00335905995614494</v>
      </c>
      <c r="L17" s="20"/>
      <c r="M17" s="3"/>
      <c r="N17" s="3"/>
      <c r="O17" s="3"/>
    </row>
    <row r="18" ht="15" customHeight="1">
      <c r="A18" s="65"/>
      <c r="B18" t="s" s="56">
        <v>56</v>
      </c>
      <c r="C18" s="61">
        <v>377490.062573732</v>
      </c>
      <c r="D18" s="62">
        <v>362400.219935494</v>
      </c>
      <c r="E18" s="27">
        <v>-0.0399741453731388</v>
      </c>
      <c r="F18" s="62">
        <v>355645.676107514</v>
      </c>
      <c r="G18" s="27">
        <v>-0.0186383546598915</v>
      </c>
      <c r="H18" s="62">
        <v>327948.452467023</v>
      </c>
      <c r="I18" s="27">
        <v>-0.0778787020374664</v>
      </c>
      <c r="J18" s="62">
        <v>302077.23665384</v>
      </c>
      <c r="K18" s="27">
        <v>-0.0788880557860991</v>
      </c>
      <c r="L18" s="20"/>
      <c r="M18" s="3"/>
      <c r="N18" s="3"/>
      <c r="O18" s="3"/>
    </row>
    <row r="19" ht="15" customHeight="1">
      <c r="A19" t="s" s="60">
        <v>36</v>
      </c>
      <c r="B19" t="s" s="56">
        <v>54</v>
      </c>
      <c r="C19" s="61">
        <v>574164.687736006</v>
      </c>
      <c r="D19" s="62">
        <v>623638.954170557</v>
      </c>
      <c r="E19" s="27">
        <v>0.0861673793099911</v>
      </c>
      <c r="F19" s="62">
        <v>601756.60607152</v>
      </c>
      <c r="G19" s="27">
        <v>-0.0350881675249756</v>
      </c>
      <c r="H19" s="62">
        <v>603464.785722802</v>
      </c>
      <c r="I19" s="27">
        <v>0.00283865541989425</v>
      </c>
      <c r="J19" s="62">
        <v>652037.628055867</v>
      </c>
      <c r="K19" s="27">
        <v>0.0804899365832701</v>
      </c>
      <c r="L19" s="66"/>
      <c r="M19" s="6"/>
      <c r="N19" s="67"/>
      <c r="O19" s="67"/>
    </row>
    <row r="20" ht="15" customHeight="1">
      <c r="A20" s="64"/>
      <c r="B20" t="s" s="56">
        <v>55</v>
      </c>
      <c r="C20" s="61">
        <v>2752379.45258262</v>
      </c>
      <c r="D20" s="62">
        <v>2651424.23662478</v>
      </c>
      <c r="E20" s="27">
        <v>-0.0366792506981966</v>
      </c>
      <c r="F20" s="62">
        <v>2292515.30322499</v>
      </c>
      <c r="G20" s="27">
        <v>-0.135364581963946</v>
      </c>
      <c r="H20" s="62">
        <v>2108012.05120002</v>
      </c>
      <c r="I20" s="27">
        <v>-0.0804807068312364</v>
      </c>
      <c r="J20" s="62">
        <v>2132039.11831608</v>
      </c>
      <c r="K20" s="27">
        <v>0.0113979742679311</v>
      </c>
      <c r="L20" s="66"/>
      <c r="M20" s="6"/>
      <c r="N20" s="67"/>
      <c r="O20" s="67"/>
    </row>
    <row r="21" ht="15" customHeight="1">
      <c r="A21" s="65"/>
      <c r="B21" t="s" s="56">
        <v>56</v>
      </c>
      <c r="C21" s="61">
        <v>1744207.55108137</v>
      </c>
      <c r="D21" s="62">
        <v>1639416.05730467</v>
      </c>
      <c r="E21" s="27">
        <v>-0.0600797156919421</v>
      </c>
      <c r="F21" s="62">
        <v>1524610.38240349</v>
      </c>
      <c r="G21" s="27">
        <v>-0.07002839479925919</v>
      </c>
      <c r="H21" s="62">
        <v>1346509.77257718</v>
      </c>
      <c r="I21" s="27">
        <v>-0.116817130384184</v>
      </c>
      <c r="J21" s="62">
        <v>1295752.80342805</v>
      </c>
      <c r="K21" s="27">
        <v>-0.0376952103748814</v>
      </c>
      <c r="L21" s="66"/>
      <c r="M21" s="6"/>
      <c r="N21" s="67"/>
      <c r="O21" s="67"/>
    </row>
    <row r="22" ht="14.4" customHeight="1">
      <c r="A22" s="33"/>
      <c r="B22" s="33"/>
      <c r="C22" s="33"/>
      <c r="D22" s="33"/>
      <c r="E22" s="33"/>
      <c r="F22" s="33"/>
      <c r="G22" s="33"/>
      <c r="H22" s="33"/>
      <c r="I22" s="33"/>
      <c r="J22" s="33"/>
      <c r="K22" s="33"/>
      <c r="L22" s="3"/>
      <c r="M22" s="3"/>
      <c r="N22" s="3"/>
      <c r="O22" s="3"/>
    </row>
    <row r="23" ht="14.4" customHeight="1">
      <c r="A23" s="3"/>
      <c r="B23" s="3"/>
      <c r="C23" s="3"/>
      <c r="D23" s="3"/>
      <c r="E23" s="3"/>
      <c r="F23" s="3"/>
      <c r="G23" s="3"/>
      <c r="H23" s="3"/>
      <c r="I23" s="3"/>
      <c r="J23" s="3"/>
      <c r="K23" s="3"/>
      <c r="L23" s="3"/>
      <c r="M23" s="3"/>
      <c r="N23" s="3"/>
      <c r="O23" s="3"/>
    </row>
    <row r="24" ht="14.4" customHeight="1">
      <c r="A24" s="3"/>
      <c r="B24" s="3"/>
      <c r="C24" s="3"/>
      <c r="D24" s="3"/>
      <c r="E24" s="3"/>
      <c r="F24" s="3"/>
      <c r="G24" s="3"/>
      <c r="H24" s="3"/>
      <c r="I24" s="3"/>
      <c r="J24" s="3"/>
      <c r="K24" s="3"/>
      <c r="L24" s="3"/>
      <c r="M24" s="3"/>
      <c r="N24" s="3"/>
      <c r="O24" s="3"/>
    </row>
    <row r="25" ht="14.4" customHeight="1">
      <c r="A25" s="3"/>
      <c r="B25" s="3"/>
      <c r="C25" s="3"/>
      <c r="D25" s="3"/>
      <c r="E25" s="3"/>
      <c r="F25" s="3"/>
      <c r="G25" s="3"/>
      <c r="H25" s="3"/>
      <c r="I25" s="3"/>
      <c r="J25" s="3"/>
      <c r="K25" s="3"/>
      <c r="L25" s="3"/>
      <c r="M25" s="3"/>
      <c r="N25" s="3"/>
      <c r="O25" s="3"/>
    </row>
    <row r="26" ht="14.4" customHeight="1">
      <c r="A26" s="3"/>
      <c r="B26" s="3"/>
      <c r="C26" s="3"/>
      <c r="D26" s="3"/>
      <c r="E26" s="3"/>
      <c r="F26" s="3"/>
      <c r="G26" s="3"/>
      <c r="H26" s="3"/>
      <c r="I26" s="3"/>
      <c r="J26" s="3"/>
      <c r="K26" s="3"/>
      <c r="L26" s="3"/>
      <c r="M26" s="3"/>
      <c r="N26" s="3"/>
      <c r="O26" s="3"/>
    </row>
    <row r="27" ht="14.4" customHeight="1">
      <c r="A27" s="3"/>
      <c r="B27" s="3"/>
      <c r="C27" s="67"/>
      <c r="D27" s="67"/>
      <c r="E27" s="6"/>
      <c r="F27" s="67"/>
      <c r="G27" s="6"/>
      <c r="H27" s="67"/>
      <c r="I27" s="6"/>
      <c r="J27" s="67"/>
      <c r="K27" s="6"/>
      <c r="L27" s="3"/>
      <c r="M27" s="3"/>
      <c r="N27" s="3"/>
      <c r="O27" s="3"/>
    </row>
  </sheetData>
  <mergeCells count="13">
    <mergeCell ref="A1:K1"/>
    <mergeCell ref="A2:A3"/>
    <mergeCell ref="B2:B3"/>
    <mergeCell ref="D2:E2"/>
    <mergeCell ref="F2:G2"/>
    <mergeCell ref="H2:I2"/>
    <mergeCell ref="J2:K2"/>
    <mergeCell ref="A19:A21"/>
    <mergeCell ref="A4:A6"/>
    <mergeCell ref="A7:A9"/>
    <mergeCell ref="A10:A12"/>
    <mergeCell ref="A13:A15"/>
    <mergeCell ref="A16:A18"/>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L21"/>
  <sheetViews>
    <sheetView workbookViewId="0" showGridLines="0" defaultGridColor="1"/>
  </sheetViews>
  <sheetFormatPr defaultColWidth="8.83333" defaultRowHeight="14.4" customHeight="1" outlineLevelRow="0" outlineLevelCol="0"/>
  <cols>
    <col min="1" max="1" width="20.6719" style="68" customWidth="1"/>
    <col min="2" max="2" width="23.3516" style="68" customWidth="1"/>
    <col min="3" max="12" width="10.6719" style="68" customWidth="1"/>
    <col min="13" max="16384" width="8.85156" style="68" customWidth="1"/>
  </cols>
  <sheetData>
    <row r="1" ht="18.6" customHeight="1">
      <c r="A1" t="s" s="14">
        <v>57</v>
      </c>
      <c r="B1" s="15"/>
      <c r="C1" s="15"/>
      <c r="D1" s="15"/>
      <c r="E1" s="15"/>
      <c r="F1" s="15"/>
      <c r="G1" s="15"/>
      <c r="H1" s="15"/>
      <c r="I1" s="15"/>
      <c r="J1" s="15"/>
      <c r="K1" s="15"/>
      <c r="L1" s="15"/>
    </row>
    <row r="2" ht="15" customHeight="1">
      <c r="A2" t="s" s="37">
        <v>39</v>
      </c>
      <c r="B2" t="s" s="37">
        <v>28</v>
      </c>
      <c r="C2" t="s" s="58">
        <v>27</v>
      </c>
      <c r="D2" s="59"/>
      <c r="E2" t="s" s="58">
        <v>1</v>
      </c>
      <c r="F2" s="59"/>
      <c r="G2" t="s" s="58">
        <v>2</v>
      </c>
      <c r="H2" s="59"/>
      <c r="I2" t="s" s="58">
        <v>3</v>
      </c>
      <c r="J2" s="59"/>
      <c r="K2" t="s" s="58">
        <v>4</v>
      </c>
      <c r="L2" s="59"/>
    </row>
    <row r="3" ht="15" customHeight="1">
      <c r="A3" s="69"/>
      <c r="B3" s="69"/>
      <c r="C3" t="s" s="58">
        <v>49</v>
      </c>
      <c r="D3" s="59"/>
      <c r="E3" t="s" s="58">
        <v>49</v>
      </c>
      <c r="F3" s="59"/>
      <c r="G3" t="s" s="58">
        <v>49</v>
      </c>
      <c r="H3" s="59"/>
      <c r="I3" t="s" s="58">
        <v>49</v>
      </c>
      <c r="J3" s="59"/>
      <c r="K3" t="s" s="58">
        <v>49</v>
      </c>
      <c r="L3" s="59"/>
    </row>
    <row r="4" ht="15" customHeight="1">
      <c r="A4" s="69"/>
      <c r="B4" s="69"/>
      <c r="C4" t="s" s="22">
        <v>50</v>
      </c>
      <c r="D4" t="s" s="70">
        <v>51</v>
      </c>
      <c r="E4" t="s" s="22">
        <v>50</v>
      </c>
      <c r="F4" t="s" s="70">
        <v>51</v>
      </c>
      <c r="G4" t="s" s="22">
        <v>50</v>
      </c>
      <c r="H4" t="s" s="70">
        <v>51</v>
      </c>
      <c r="I4" t="s" s="22">
        <v>50</v>
      </c>
      <c r="J4" t="s" s="70">
        <v>51</v>
      </c>
      <c r="K4" t="s" s="22">
        <v>50</v>
      </c>
      <c r="L4" t="s" s="70">
        <v>51</v>
      </c>
    </row>
    <row r="5" ht="29.4" customHeight="1">
      <c r="A5" s="39"/>
      <c r="B5" s="39"/>
      <c r="C5" t="s" s="71">
        <v>58</v>
      </c>
      <c r="D5" t="s" s="23">
        <v>58</v>
      </c>
      <c r="E5" t="s" s="71">
        <v>58</v>
      </c>
      <c r="F5" t="s" s="23">
        <v>58</v>
      </c>
      <c r="G5" t="s" s="71">
        <v>58</v>
      </c>
      <c r="H5" t="s" s="23">
        <v>58</v>
      </c>
      <c r="I5" t="s" s="71">
        <v>58</v>
      </c>
      <c r="J5" t="s" s="23">
        <v>58</v>
      </c>
      <c r="K5" t="s" s="71">
        <v>58</v>
      </c>
      <c r="L5" t="s" s="23">
        <v>58</v>
      </c>
    </row>
    <row r="6" ht="20.1" customHeight="1">
      <c r="A6" t="s" s="60">
        <v>40</v>
      </c>
      <c r="B6" t="s" s="72">
        <v>5</v>
      </c>
      <c r="C6" s="73">
        <v>22.479431122</v>
      </c>
      <c r="D6" s="74">
        <v>27.988932086</v>
      </c>
      <c r="E6" s="73">
        <v>22.45769197</v>
      </c>
      <c r="F6" s="74">
        <v>27.754416728</v>
      </c>
      <c r="G6" s="73">
        <v>22.565505942</v>
      </c>
      <c r="H6" s="74">
        <v>27.408619989</v>
      </c>
      <c r="I6" s="73">
        <v>22.444978023</v>
      </c>
      <c r="J6" s="74">
        <v>27.234889544</v>
      </c>
      <c r="K6" s="73">
        <v>22.399823744</v>
      </c>
      <c r="L6" s="74">
        <v>27.020189672</v>
      </c>
    </row>
    <row r="7" ht="18.6" customHeight="1">
      <c r="A7" s="64"/>
      <c r="B7" t="s" s="72">
        <v>45</v>
      </c>
      <c r="C7" s="73">
        <v>21.68688812</v>
      </c>
      <c r="D7" s="74">
        <v>27.57061144</v>
      </c>
      <c r="E7" s="73">
        <v>21.65812566</v>
      </c>
      <c r="F7" s="74">
        <v>27.49295185</v>
      </c>
      <c r="G7" s="73">
        <v>21.71913966</v>
      </c>
      <c r="H7" s="74">
        <v>27.1798794</v>
      </c>
      <c r="I7" s="73">
        <v>21.596093453</v>
      </c>
      <c r="J7" s="74">
        <v>26.958509306</v>
      </c>
      <c r="K7" s="73">
        <v>21.5463537</v>
      </c>
      <c r="L7" s="74">
        <v>26.816649674</v>
      </c>
    </row>
    <row r="8" ht="22.8" customHeight="1">
      <c r="A8" s="64"/>
      <c r="B8" t="s" s="72">
        <v>33</v>
      </c>
      <c r="C8" s="73">
        <v>22.49823394</v>
      </c>
      <c r="D8" s="74">
        <v>31.34729865</v>
      </c>
      <c r="E8" s="73">
        <v>22.49961215</v>
      </c>
      <c r="F8" s="74">
        <v>31.09355831</v>
      </c>
      <c r="G8" s="73">
        <v>22.61796592</v>
      </c>
      <c r="H8" s="74">
        <v>30.93362517</v>
      </c>
      <c r="I8" s="73">
        <v>22.516033033</v>
      </c>
      <c r="J8" s="74">
        <v>30.917529109</v>
      </c>
      <c r="K8" s="73">
        <v>22.487002272</v>
      </c>
      <c r="L8" s="74">
        <v>30.854476393</v>
      </c>
    </row>
    <row r="9" ht="20.4" customHeight="1">
      <c r="A9" s="64"/>
      <c r="B9" t="s" s="72">
        <v>34</v>
      </c>
      <c r="C9" s="73">
        <v>32.60487235</v>
      </c>
      <c r="D9" s="74">
        <v>34.72782415</v>
      </c>
      <c r="E9" s="73">
        <v>32.47395669</v>
      </c>
      <c r="F9" s="74">
        <v>34.59349555</v>
      </c>
      <c r="G9" s="73">
        <v>32.40815135</v>
      </c>
      <c r="H9" s="74">
        <v>34.23671877</v>
      </c>
      <c r="I9" s="73">
        <v>31.966852629</v>
      </c>
      <c r="J9" s="74">
        <v>34.350517285</v>
      </c>
      <c r="K9" s="73">
        <v>31.780147419</v>
      </c>
      <c r="L9" s="74">
        <v>34.426848019</v>
      </c>
    </row>
    <row r="10" ht="20.1" customHeight="1">
      <c r="A10" s="64"/>
      <c r="B10" t="s" s="72">
        <v>35</v>
      </c>
      <c r="C10" s="73">
        <v>25.93475348</v>
      </c>
      <c r="D10" s="74">
        <v>28.39015228</v>
      </c>
      <c r="E10" s="73">
        <v>25.58733244</v>
      </c>
      <c r="F10" s="74">
        <v>27.95428024</v>
      </c>
      <c r="G10" s="73">
        <v>25.86046924</v>
      </c>
      <c r="H10" s="74">
        <v>27.52334409</v>
      </c>
      <c r="I10" s="73">
        <v>26.393276598</v>
      </c>
      <c r="J10" s="74">
        <v>27.560961633</v>
      </c>
      <c r="K10" s="73">
        <v>26.391513096</v>
      </c>
      <c r="L10" s="74">
        <v>26.749113692</v>
      </c>
    </row>
    <row r="11" ht="20.1" customHeight="1">
      <c r="A11" s="65"/>
      <c r="B11" t="s" s="72">
        <v>36</v>
      </c>
      <c r="C11" s="73">
        <v>24.62585573</v>
      </c>
      <c r="D11" s="74">
        <v>25.97694251</v>
      </c>
      <c r="E11" s="73">
        <v>24.51615914</v>
      </c>
      <c r="F11" s="74">
        <v>25.54072962</v>
      </c>
      <c r="G11" s="73">
        <v>24.4904769</v>
      </c>
      <c r="H11" s="74">
        <v>24.81896087</v>
      </c>
      <c r="I11" s="73">
        <v>24.227384598</v>
      </c>
      <c r="J11" s="74">
        <v>24.584902934</v>
      </c>
      <c r="K11" s="73">
        <v>24.165709155</v>
      </c>
      <c r="L11" s="74">
        <v>24.294021945</v>
      </c>
    </row>
    <row r="12" ht="20.1" customHeight="1">
      <c r="A12" t="s" s="60">
        <v>44</v>
      </c>
      <c r="B12" t="s" s="72">
        <v>5</v>
      </c>
      <c r="C12" s="73">
        <v>30.310787402</v>
      </c>
      <c r="D12" s="74">
        <v>35.192277154</v>
      </c>
      <c r="E12" s="73">
        <v>30.322131323</v>
      </c>
      <c r="F12" s="74">
        <v>35.245460379</v>
      </c>
      <c r="G12" s="73">
        <v>30.414008051</v>
      </c>
      <c r="H12" s="74">
        <v>35.153284409</v>
      </c>
      <c r="I12" s="73">
        <v>30.164885514</v>
      </c>
      <c r="J12" s="74">
        <v>35.384784002</v>
      </c>
      <c r="K12" s="73">
        <v>30.112040801</v>
      </c>
      <c r="L12" s="74">
        <v>35.329158186</v>
      </c>
    </row>
    <row r="13" ht="20.1" customHeight="1">
      <c r="A13" s="64"/>
      <c r="B13" t="s" s="72">
        <v>45</v>
      </c>
      <c r="C13" s="73">
        <v>28.83499576</v>
      </c>
      <c r="D13" s="74">
        <v>34.38573874</v>
      </c>
      <c r="E13" s="73">
        <v>28.89083799</v>
      </c>
      <c r="F13" s="74">
        <v>34.4161019</v>
      </c>
      <c r="G13" s="73">
        <v>28.99683525</v>
      </c>
      <c r="H13" s="74">
        <v>34.32627285</v>
      </c>
      <c r="I13" s="73">
        <v>28.821946263</v>
      </c>
      <c r="J13" s="74">
        <v>34.548905051</v>
      </c>
      <c r="K13" s="73">
        <v>28.830088717</v>
      </c>
      <c r="L13" s="74">
        <v>34.529135312</v>
      </c>
    </row>
    <row r="14" ht="19.8" customHeight="1">
      <c r="A14" s="64"/>
      <c r="B14" t="s" s="72">
        <v>33</v>
      </c>
      <c r="C14" s="73">
        <v>30.23360412</v>
      </c>
      <c r="D14" s="74">
        <v>35.46136359</v>
      </c>
      <c r="E14" s="73">
        <v>30.38643</v>
      </c>
      <c r="F14" s="74">
        <v>35.56047857</v>
      </c>
      <c r="G14" s="73">
        <v>30.51981391</v>
      </c>
      <c r="H14" s="74">
        <v>35.54619038</v>
      </c>
      <c r="I14" s="73">
        <v>30.293750347</v>
      </c>
      <c r="J14" s="74">
        <v>35.811954783</v>
      </c>
      <c r="K14" s="73">
        <v>30.225866566</v>
      </c>
      <c r="L14" s="74">
        <v>35.742231971</v>
      </c>
    </row>
    <row r="15" ht="21" customHeight="1">
      <c r="A15" s="65"/>
      <c r="B15" t="s" s="72">
        <v>34</v>
      </c>
      <c r="C15" s="73">
        <v>38.57918237</v>
      </c>
      <c r="D15" s="74">
        <v>39.97671243</v>
      </c>
      <c r="E15" s="73">
        <v>38.07461815</v>
      </c>
      <c r="F15" s="74">
        <v>40.08005454</v>
      </c>
      <c r="G15" s="73">
        <v>37.86886241</v>
      </c>
      <c r="H15" s="74">
        <v>40.08150292</v>
      </c>
      <c r="I15" s="73">
        <v>37.642988502</v>
      </c>
      <c r="J15" s="74">
        <v>40.234304377</v>
      </c>
      <c r="K15" s="73">
        <v>37.5153716</v>
      </c>
      <c r="L15" s="74">
        <v>39.972015133</v>
      </c>
    </row>
    <row r="16" ht="14.4" customHeight="1">
      <c r="A16" s="33"/>
      <c r="B16" s="33"/>
      <c r="C16" s="33"/>
      <c r="D16" s="33"/>
      <c r="E16" s="33"/>
      <c r="F16" s="33"/>
      <c r="G16" s="33"/>
      <c r="H16" s="33"/>
      <c r="I16" s="33"/>
      <c r="J16" s="33"/>
      <c r="K16" s="33"/>
      <c r="L16" s="33"/>
    </row>
    <row r="17" ht="14.4" customHeight="1">
      <c r="A17" s="3"/>
      <c r="B17" s="3"/>
      <c r="C17" s="3"/>
      <c r="D17" s="3"/>
      <c r="E17" s="3"/>
      <c r="F17" s="3"/>
      <c r="G17" s="3"/>
      <c r="H17" s="3"/>
      <c r="I17" s="3"/>
      <c r="J17" s="3"/>
      <c r="K17" s="3"/>
      <c r="L17" s="3"/>
    </row>
    <row r="18" ht="14.4" customHeight="1">
      <c r="A18" s="3"/>
      <c r="B18" s="3"/>
      <c r="C18" s="3"/>
      <c r="D18" s="3"/>
      <c r="E18" s="3"/>
      <c r="F18" s="3"/>
      <c r="G18" s="3"/>
      <c r="H18" s="3"/>
      <c r="I18" s="3"/>
      <c r="J18" s="3"/>
      <c r="K18" s="3"/>
      <c r="L18" s="3"/>
    </row>
    <row r="19" ht="14.4" customHeight="1">
      <c r="A19" s="3"/>
      <c r="B19" s="3"/>
      <c r="C19" s="3"/>
      <c r="D19" s="3"/>
      <c r="E19" s="3"/>
      <c r="F19" s="3"/>
      <c r="G19" s="3"/>
      <c r="H19" s="3"/>
      <c r="I19" s="3"/>
      <c r="J19" s="3"/>
      <c r="K19" s="3"/>
      <c r="L19" s="3"/>
    </row>
    <row r="20" ht="14.4" customHeight="1">
      <c r="A20" s="3"/>
      <c r="B20" s="3"/>
      <c r="C20" s="3"/>
      <c r="D20" s="3"/>
      <c r="E20" s="3"/>
      <c r="F20" s="3"/>
      <c r="G20" s="3"/>
      <c r="H20" s="3"/>
      <c r="I20" s="3"/>
      <c r="J20" s="3"/>
      <c r="K20" s="3"/>
      <c r="L20" s="3"/>
    </row>
    <row r="21" ht="14.4" customHeight="1">
      <c r="A21" s="3"/>
      <c r="B21" s="3"/>
      <c r="C21" s="3"/>
      <c r="D21" s="3"/>
      <c r="E21" s="3"/>
      <c r="F21" s="3"/>
      <c r="G21" s="3"/>
      <c r="H21" s="3"/>
      <c r="I21" s="3"/>
      <c r="J21" s="3"/>
      <c r="K21" s="3"/>
      <c r="L21" s="3"/>
    </row>
  </sheetData>
  <mergeCells count="15">
    <mergeCell ref="A6:A11"/>
    <mergeCell ref="A12:A15"/>
    <mergeCell ref="A1:L1"/>
    <mergeCell ref="A2:A5"/>
    <mergeCell ref="C2:D2"/>
    <mergeCell ref="E2:F2"/>
    <mergeCell ref="G2:H2"/>
    <mergeCell ref="I2:J2"/>
    <mergeCell ref="K2:L2"/>
    <mergeCell ref="C3:D3"/>
    <mergeCell ref="E3:F3"/>
    <mergeCell ref="G3:H3"/>
    <mergeCell ref="I3:J3"/>
    <mergeCell ref="K3:L3"/>
    <mergeCell ref="B2:B5"/>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8.xml><?xml version="1.0" encoding="utf-8"?>
<worksheet xmlns:r="http://schemas.openxmlformats.org/officeDocument/2006/relationships" xmlns="http://schemas.openxmlformats.org/spreadsheetml/2006/main">
  <dimension ref="A1:W32"/>
  <sheetViews>
    <sheetView workbookViewId="0" showGridLines="0" defaultGridColor="1"/>
  </sheetViews>
  <sheetFormatPr defaultColWidth="8.83333" defaultRowHeight="14.4" customHeight="1" outlineLevelRow="0" outlineLevelCol="0"/>
  <cols>
    <col min="1" max="1" width="28.5" style="75" customWidth="1"/>
    <col min="2" max="2" width="24.1719" style="75" customWidth="1"/>
    <col min="3" max="23" width="8.85156" style="75" customWidth="1"/>
    <col min="24" max="16384" width="8.85156" style="75" customWidth="1"/>
  </cols>
  <sheetData>
    <row r="1" ht="18.6" customHeight="1">
      <c r="A1" t="s" s="76">
        <v>59</v>
      </c>
      <c r="B1" s="77"/>
      <c r="C1" s="77"/>
      <c r="D1" s="77"/>
      <c r="E1" s="77"/>
      <c r="F1" s="77"/>
      <c r="G1" s="77"/>
      <c r="H1" s="77"/>
      <c r="I1" s="77"/>
      <c r="J1" s="77"/>
      <c r="K1" s="77"/>
      <c r="L1" s="77"/>
      <c r="M1" s="77"/>
      <c r="N1" s="77"/>
      <c r="O1" s="77"/>
      <c r="P1" s="77"/>
      <c r="Q1" s="77"/>
      <c r="R1" s="77"/>
      <c r="S1" s="77"/>
      <c r="T1" s="77"/>
      <c r="U1" s="77"/>
      <c r="V1" s="77"/>
      <c r="W1" s="3"/>
    </row>
    <row r="2" ht="15" customHeight="1">
      <c r="A2" t="s" s="37">
        <v>39</v>
      </c>
      <c r="B2" t="s" s="37">
        <v>28</v>
      </c>
      <c r="C2" t="s" s="21">
        <v>27</v>
      </c>
      <c r="D2" s="54"/>
      <c r="E2" s="54"/>
      <c r="F2" s="54"/>
      <c r="G2" t="s" s="21">
        <v>1</v>
      </c>
      <c r="H2" s="54"/>
      <c r="I2" s="54"/>
      <c r="J2" s="54"/>
      <c r="K2" t="s" s="21">
        <v>2</v>
      </c>
      <c r="L2" s="54"/>
      <c r="M2" s="54"/>
      <c r="N2" s="54"/>
      <c r="O2" t="s" s="21">
        <v>3</v>
      </c>
      <c r="P2" s="54"/>
      <c r="Q2" s="54"/>
      <c r="R2" s="54"/>
      <c r="S2" t="s" s="21">
        <v>4</v>
      </c>
      <c r="T2" s="54"/>
      <c r="U2" s="54"/>
      <c r="V2" s="54"/>
      <c r="W2" s="20"/>
    </row>
    <row r="3" ht="15" customHeight="1">
      <c r="A3" s="69"/>
      <c r="B3" s="69"/>
      <c r="C3" t="s" s="21">
        <v>60</v>
      </c>
      <c r="D3" s="54"/>
      <c r="E3" t="s" s="21">
        <v>61</v>
      </c>
      <c r="F3" s="54"/>
      <c r="G3" t="s" s="21">
        <v>60</v>
      </c>
      <c r="H3" s="54"/>
      <c r="I3" t="s" s="21">
        <v>61</v>
      </c>
      <c r="J3" s="54"/>
      <c r="K3" t="s" s="21">
        <v>60</v>
      </c>
      <c r="L3" s="54"/>
      <c r="M3" t="s" s="21">
        <v>61</v>
      </c>
      <c r="N3" s="54"/>
      <c r="O3" t="s" s="21">
        <v>60</v>
      </c>
      <c r="P3" s="54"/>
      <c r="Q3" t="s" s="21">
        <v>61</v>
      </c>
      <c r="R3" s="54"/>
      <c r="S3" t="s" s="21">
        <v>60</v>
      </c>
      <c r="T3" s="54"/>
      <c r="U3" t="s" s="21">
        <v>61</v>
      </c>
      <c r="V3" s="54"/>
      <c r="W3" s="20"/>
    </row>
    <row r="4" ht="29.4" customHeight="1">
      <c r="A4" s="39"/>
      <c r="B4" s="39"/>
      <c r="C4" t="s" s="71">
        <v>62</v>
      </c>
      <c r="D4" t="s" s="23">
        <v>58</v>
      </c>
      <c r="E4" t="s" s="71">
        <v>62</v>
      </c>
      <c r="F4" t="s" s="23">
        <v>58</v>
      </c>
      <c r="G4" t="s" s="71">
        <v>62</v>
      </c>
      <c r="H4" t="s" s="23">
        <v>58</v>
      </c>
      <c r="I4" t="s" s="71">
        <v>62</v>
      </c>
      <c r="J4" t="s" s="23">
        <v>58</v>
      </c>
      <c r="K4" t="s" s="71">
        <v>62</v>
      </c>
      <c r="L4" t="s" s="23">
        <v>58</v>
      </c>
      <c r="M4" t="s" s="71">
        <v>62</v>
      </c>
      <c r="N4" t="s" s="23">
        <v>58</v>
      </c>
      <c r="O4" t="s" s="71">
        <v>62</v>
      </c>
      <c r="P4" t="s" s="23">
        <v>58</v>
      </c>
      <c r="Q4" t="s" s="71">
        <v>62</v>
      </c>
      <c r="R4" t="s" s="23">
        <v>58</v>
      </c>
      <c r="S4" t="s" s="71">
        <v>62</v>
      </c>
      <c r="T4" t="s" s="23">
        <v>58</v>
      </c>
      <c r="U4" t="s" s="71">
        <v>62</v>
      </c>
      <c r="V4" t="s" s="23">
        <v>58</v>
      </c>
      <c r="W4" s="20"/>
    </row>
    <row r="5" ht="20.1" customHeight="1">
      <c r="A5" t="s" s="60">
        <v>63</v>
      </c>
      <c r="B5" t="s" s="78">
        <v>5</v>
      </c>
      <c r="C5" s="73">
        <v>21.35523614</v>
      </c>
      <c r="D5" s="74">
        <v>23.89314693</v>
      </c>
      <c r="E5" s="73">
        <v>21.24572211</v>
      </c>
      <c r="F5" s="74">
        <v>24.37961403</v>
      </c>
      <c r="G5" s="73">
        <v>21.30595483</v>
      </c>
      <c r="H5" s="74">
        <v>23.79861951</v>
      </c>
      <c r="I5" s="73">
        <v>21.20465435</v>
      </c>
      <c r="J5" s="74">
        <v>24.29883754</v>
      </c>
      <c r="K5" s="73">
        <v>21.33333333</v>
      </c>
      <c r="L5" s="74">
        <v>23.75991349</v>
      </c>
      <c r="M5" s="73">
        <v>21.25393566</v>
      </c>
      <c r="N5" s="74">
        <v>24.33140945</v>
      </c>
      <c r="O5" s="73">
        <v>21.25119781</v>
      </c>
      <c r="P5" s="74">
        <v>23.614962902</v>
      </c>
      <c r="Q5" s="73">
        <v>21.174537988</v>
      </c>
      <c r="R5" s="74">
        <v>24.216473675</v>
      </c>
      <c r="S5" s="73">
        <v>21.18275154</v>
      </c>
      <c r="T5" s="74">
        <v>23.49624898</v>
      </c>
      <c r="U5" s="73">
        <v>21.103353867</v>
      </c>
      <c r="V5" s="74">
        <v>24.133783444</v>
      </c>
      <c r="W5" s="20"/>
    </row>
    <row r="6" ht="20.1" customHeight="1">
      <c r="A6" s="64"/>
      <c r="B6" t="s" s="78">
        <v>45</v>
      </c>
      <c r="C6" s="73">
        <v>21.28678987</v>
      </c>
      <c r="D6" s="74">
        <v>22.87549348</v>
      </c>
      <c r="E6" s="73">
        <v>21.07049966</v>
      </c>
      <c r="F6" s="74">
        <v>23.10291325</v>
      </c>
      <c r="G6" s="73">
        <v>21.25119781</v>
      </c>
      <c r="H6" s="74">
        <v>22.82843728</v>
      </c>
      <c r="I6" s="73">
        <v>21.03764545</v>
      </c>
      <c r="J6" s="74">
        <v>23.04618379</v>
      </c>
      <c r="K6" s="73">
        <v>21.26488706</v>
      </c>
      <c r="L6" s="74">
        <v>22.84996007</v>
      </c>
      <c r="M6" s="73">
        <v>21.05954826</v>
      </c>
      <c r="N6" s="74">
        <v>23.10880509</v>
      </c>
      <c r="O6" s="73">
        <v>21.190965092</v>
      </c>
      <c r="P6" s="74">
        <v>22.693112358</v>
      </c>
      <c r="Q6" s="73">
        <v>21.004791239</v>
      </c>
      <c r="R6" s="74">
        <v>22.986166938</v>
      </c>
      <c r="S6" s="73">
        <v>21.122518823</v>
      </c>
      <c r="T6" s="74">
        <v>22.603669101</v>
      </c>
      <c r="U6" s="73">
        <v>20.928131417</v>
      </c>
      <c r="V6" s="74">
        <v>22.879935427</v>
      </c>
      <c r="W6" s="20"/>
    </row>
    <row r="7" ht="20.1" customHeight="1">
      <c r="A7" s="64"/>
      <c r="B7" t="s" s="78">
        <v>33</v>
      </c>
      <c r="C7" s="73">
        <v>21.20465435</v>
      </c>
      <c r="D7" s="74">
        <v>23.73927313</v>
      </c>
      <c r="E7" s="73">
        <v>21.15263518</v>
      </c>
      <c r="F7" s="74">
        <v>24.36409508</v>
      </c>
      <c r="G7" s="73">
        <v>21.19917865</v>
      </c>
      <c r="H7" s="74">
        <v>23.69797068</v>
      </c>
      <c r="I7" s="73">
        <v>21.14715948</v>
      </c>
      <c r="J7" s="74">
        <v>24.31426877</v>
      </c>
      <c r="K7" s="73">
        <v>21.27583847</v>
      </c>
      <c r="L7" s="74">
        <v>23.85243902</v>
      </c>
      <c r="M7" s="73">
        <v>21.23203285</v>
      </c>
      <c r="N7" s="74">
        <v>24.47397643</v>
      </c>
      <c r="O7" s="73">
        <v>21.234770705</v>
      </c>
      <c r="P7" s="74">
        <v>23.700061611</v>
      </c>
      <c r="Q7" s="73">
        <v>21.174537988</v>
      </c>
      <c r="R7" s="74">
        <v>24.357785506</v>
      </c>
      <c r="S7" s="73">
        <v>21.201916496</v>
      </c>
      <c r="T7" s="74">
        <v>23.662512112</v>
      </c>
      <c r="U7" s="73">
        <v>21.133470226</v>
      </c>
      <c r="V7" s="74">
        <v>24.305275808</v>
      </c>
      <c r="W7" s="20"/>
    </row>
    <row r="8" ht="20.1" customHeight="1">
      <c r="A8" s="64"/>
      <c r="B8" t="s" s="78">
        <v>34</v>
      </c>
      <c r="C8" s="73">
        <v>31.93702943</v>
      </c>
      <c r="D8" s="74">
        <v>33.23336947</v>
      </c>
      <c r="E8" s="73">
        <v>31.69336071</v>
      </c>
      <c r="F8" s="74">
        <v>33.50192798</v>
      </c>
      <c r="G8" s="73">
        <v>31.82477755</v>
      </c>
      <c r="H8" s="74">
        <v>33.12170161</v>
      </c>
      <c r="I8" s="73">
        <v>31.56194387</v>
      </c>
      <c r="J8" s="74">
        <v>33.36955539</v>
      </c>
      <c r="K8" s="73">
        <v>31.33744011</v>
      </c>
      <c r="L8" s="74">
        <v>32.70329215</v>
      </c>
      <c r="M8" s="73">
        <v>31.53730322</v>
      </c>
      <c r="N8" s="74">
        <v>33.28737361</v>
      </c>
      <c r="O8" s="73">
        <v>30.724161533</v>
      </c>
      <c r="P8" s="74">
        <v>32.230660703</v>
      </c>
      <c r="Q8" s="73">
        <v>31.40862423</v>
      </c>
      <c r="R8" s="74">
        <v>33.144706086</v>
      </c>
      <c r="S8" s="73">
        <v>30.691307324</v>
      </c>
      <c r="T8" s="74">
        <v>32.184722727</v>
      </c>
      <c r="U8" s="73">
        <v>31.37303217</v>
      </c>
      <c r="V8" s="74">
        <v>33.031757454</v>
      </c>
      <c r="W8" s="20"/>
    </row>
    <row r="9" ht="20.1" customHeight="1">
      <c r="A9" s="64"/>
      <c r="B9" t="s" s="78">
        <v>35</v>
      </c>
      <c r="C9" s="73">
        <v>23.45516769</v>
      </c>
      <c r="D9" s="74">
        <v>26.88855116</v>
      </c>
      <c r="E9" s="73">
        <v>24.45722108</v>
      </c>
      <c r="F9" s="74">
        <v>28.16780962</v>
      </c>
      <c r="G9" s="73">
        <v>22.96783025</v>
      </c>
      <c r="H9" s="74">
        <v>26.46070914</v>
      </c>
      <c r="I9" s="73">
        <v>24.04380561</v>
      </c>
      <c r="J9" s="74">
        <v>27.75598734</v>
      </c>
      <c r="K9" s="73">
        <v>23.06091718</v>
      </c>
      <c r="L9" s="74">
        <v>26.32051818</v>
      </c>
      <c r="M9" s="73">
        <v>24.11225188</v>
      </c>
      <c r="N9" s="74">
        <v>27.51480432</v>
      </c>
      <c r="O9" s="73">
        <v>22.98973306</v>
      </c>
      <c r="P9" s="74">
        <v>26.537206163</v>
      </c>
      <c r="Q9" s="73">
        <v>24.503764545</v>
      </c>
      <c r="R9" s="74">
        <v>27.961099318</v>
      </c>
      <c r="S9" s="73">
        <v>22.324435318</v>
      </c>
      <c r="T9" s="74">
        <v>25.896679544</v>
      </c>
      <c r="U9" s="73">
        <v>23.671457906</v>
      </c>
      <c r="V9" s="74">
        <v>27.422573197</v>
      </c>
      <c r="W9" s="20"/>
    </row>
    <row r="10" ht="20.1" customHeight="1">
      <c r="A10" s="65"/>
      <c r="B10" t="s" s="78">
        <v>36</v>
      </c>
      <c r="C10" s="73">
        <v>20.71184121</v>
      </c>
      <c r="D10" s="74">
        <v>25.77623343</v>
      </c>
      <c r="E10" s="73">
        <v>20.3504449</v>
      </c>
      <c r="F10" s="74">
        <v>25.84286081</v>
      </c>
      <c r="G10" s="73">
        <v>20.3559206</v>
      </c>
      <c r="H10" s="74">
        <v>25.40680936</v>
      </c>
      <c r="I10" s="73">
        <v>19.86310746</v>
      </c>
      <c r="J10" s="74">
        <v>25.45318164</v>
      </c>
      <c r="K10" s="73">
        <v>20.13689254</v>
      </c>
      <c r="L10" s="74">
        <v>24.64839218</v>
      </c>
      <c r="M10" s="73">
        <v>19.95619439</v>
      </c>
      <c r="N10" s="74">
        <v>24.97343677</v>
      </c>
      <c r="O10" s="73">
        <v>19.696098563</v>
      </c>
      <c r="P10" s="74">
        <v>24.382863316</v>
      </c>
      <c r="Q10" s="73">
        <v>19.452429843</v>
      </c>
      <c r="R10" s="74">
        <v>24.807664445</v>
      </c>
      <c r="S10" s="73">
        <v>19.493497604</v>
      </c>
      <c r="T10" s="74">
        <v>23.961309933</v>
      </c>
      <c r="U10" s="73">
        <v>19.09650924</v>
      </c>
      <c r="V10" s="74">
        <v>24.736467312</v>
      </c>
      <c r="W10" s="20"/>
    </row>
    <row r="11" ht="20.1" customHeight="1">
      <c r="A11" t="s" s="60">
        <v>44</v>
      </c>
      <c r="B11" t="s" s="78">
        <v>5</v>
      </c>
      <c r="C11" s="73">
        <v>28.95824778</v>
      </c>
      <c r="D11" s="74">
        <v>31.89890908</v>
      </c>
      <c r="E11" s="73">
        <v>29.03764545</v>
      </c>
      <c r="F11" s="74">
        <v>32.46267419</v>
      </c>
      <c r="G11" s="73">
        <v>28.96646133</v>
      </c>
      <c r="H11" s="74">
        <v>31.89336071</v>
      </c>
      <c r="I11" s="73">
        <v>29.04859685</v>
      </c>
      <c r="J11" s="74">
        <v>32.45753568</v>
      </c>
      <c r="K11" s="73">
        <v>29.02669405</v>
      </c>
      <c r="L11" s="74">
        <v>31.96069861</v>
      </c>
      <c r="M11" s="73">
        <v>29.045859</v>
      </c>
      <c r="N11" s="74">
        <v>32.44570887</v>
      </c>
      <c r="O11" s="73">
        <v>28.802190281</v>
      </c>
      <c r="P11" s="74">
        <v>31.783256716</v>
      </c>
      <c r="Q11" s="73">
        <v>28.950034223</v>
      </c>
      <c r="R11" s="74">
        <v>32.388131676</v>
      </c>
      <c r="S11" s="73">
        <v>28.569472964</v>
      </c>
      <c r="T11" s="74">
        <v>31.612767078</v>
      </c>
      <c r="U11" s="73">
        <v>28.87063655</v>
      </c>
      <c r="V11" s="74">
        <v>32.353777444</v>
      </c>
      <c r="W11" s="20"/>
    </row>
    <row r="12" ht="20.1" customHeight="1">
      <c r="A12" s="64"/>
      <c r="B12" t="s" s="78">
        <v>45</v>
      </c>
      <c r="C12" s="73">
        <v>28.39972622</v>
      </c>
      <c r="D12" s="74">
        <v>30.96676721</v>
      </c>
      <c r="E12" s="73">
        <v>28.20807666</v>
      </c>
      <c r="F12" s="74">
        <v>31.34185547</v>
      </c>
      <c r="G12" s="73">
        <v>28.43258042</v>
      </c>
      <c r="H12" s="74">
        <v>31.00407553</v>
      </c>
      <c r="I12" s="73">
        <v>28.22176591</v>
      </c>
      <c r="J12" s="74">
        <v>31.35855458</v>
      </c>
      <c r="K12" s="73">
        <v>28.51471595</v>
      </c>
      <c r="L12" s="74">
        <v>31.12271745</v>
      </c>
      <c r="M12" s="73">
        <v>28.22724162</v>
      </c>
      <c r="N12" s="74">
        <v>31.37392063</v>
      </c>
      <c r="O12" s="73">
        <v>28.314852841</v>
      </c>
      <c r="P12" s="74">
        <v>30.958151442</v>
      </c>
      <c r="Q12" s="73">
        <v>28.191649555</v>
      </c>
      <c r="R12" s="74">
        <v>31.395471488</v>
      </c>
      <c r="S12" s="73">
        <v>28.142368241</v>
      </c>
      <c r="T12" s="74">
        <v>30.856836901</v>
      </c>
      <c r="U12" s="73">
        <v>28.156057495</v>
      </c>
      <c r="V12" s="74">
        <v>31.423115778</v>
      </c>
      <c r="W12" s="20"/>
    </row>
    <row r="13" ht="20.1" customHeight="1">
      <c r="A13" s="64"/>
      <c r="B13" t="s" s="78">
        <v>33</v>
      </c>
      <c r="C13" s="73">
        <v>28.90349076</v>
      </c>
      <c r="D13" s="74">
        <v>31.97107448</v>
      </c>
      <c r="E13" s="73">
        <v>28.68720055</v>
      </c>
      <c r="F13" s="74">
        <v>32.21382281</v>
      </c>
      <c r="G13" s="73">
        <v>28.91718001</v>
      </c>
      <c r="H13" s="74">
        <v>32.02520078</v>
      </c>
      <c r="I13" s="73">
        <v>28.72826831</v>
      </c>
      <c r="J13" s="74">
        <v>32.30598108</v>
      </c>
      <c r="K13" s="73">
        <v>28.98288843</v>
      </c>
      <c r="L13" s="74">
        <v>32.11663649</v>
      </c>
      <c r="M13" s="73">
        <v>28.76659822</v>
      </c>
      <c r="N13" s="74">
        <v>32.34670285</v>
      </c>
      <c r="O13" s="73">
        <v>28.777549624</v>
      </c>
      <c r="P13" s="74">
        <v>31.966070427</v>
      </c>
      <c r="Q13" s="73">
        <v>28.651608487</v>
      </c>
      <c r="R13" s="74">
        <v>32.265187218</v>
      </c>
      <c r="S13" s="73">
        <v>28.48733744</v>
      </c>
      <c r="T13" s="74">
        <v>31.726521111</v>
      </c>
      <c r="U13" s="73">
        <v>28.525667351</v>
      </c>
      <c r="V13" s="74">
        <v>32.195165469</v>
      </c>
      <c r="W13" s="20"/>
    </row>
    <row r="14" ht="20.1" customHeight="1">
      <c r="A14" s="65"/>
      <c r="B14" t="s" s="78">
        <v>34</v>
      </c>
      <c r="C14" s="73">
        <v>38.2587269</v>
      </c>
      <c r="D14" s="74">
        <v>39.71422728</v>
      </c>
      <c r="E14" s="73">
        <v>37.52498289</v>
      </c>
      <c r="F14" s="74">
        <v>38.86462002</v>
      </c>
      <c r="G14" s="73">
        <v>37.83162218</v>
      </c>
      <c r="H14" s="74">
        <v>39.32819875</v>
      </c>
      <c r="I14" s="73">
        <v>37.23750856</v>
      </c>
      <c r="J14" s="74">
        <v>38.57048611</v>
      </c>
      <c r="K14" s="73">
        <v>37.50855578</v>
      </c>
      <c r="L14" s="74">
        <v>39.04658384</v>
      </c>
      <c r="M14" s="73">
        <v>37.07323751</v>
      </c>
      <c r="N14" s="74">
        <v>38.42635264</v>
      </c>
      <c r="O14" s="73">
        <v>37.327857632</v>
      </c>
      <c r="P14" s="74">
        <v>38.835439291</v>
      </c>
      <c r="Q14" s="73">
        <v>37.021218344</v>
      </c>
      <c r="R14" s="74">
        <v>38.349013891</v>
      </c>
      <c r="S14" s="73">
        <v>37.089664613</v>
      </c>
      <c r="T14" s="74">
        <v>38.60894544</v>
      </c>
      <c r="U14" s="73">
        <v>36.845995893</v>
      </c>
      <c r="V14" s="74">
        <v>38.187703306</v>
      </c>
      <c r="W14" s="20"/>
    </row>
    <row r="15" ht="14.4" customHeight="1">
      <c r="A15" s="33"/>
      <c r="B15" s="33"/>
      <c r="C15" s="33"/>
      <c r="D15" s="33"/>
      <c r="E15" s="33"/>
      <c r="F15" s="33"/>
      <c r="G15" s="33"/>
      <c r="H15" s="33"/>
      <c r="I15" s="33"/>
      <c r="J15" s="33"/>
      <c r="K15" s="33"/>
      <c r="L15" s="33"/>
      <c r="M15" s="33"/>
      <c r="N15" s="33"/>
      <c r="O15" s="33"/>
      <c r="P15" s="33"/>
      <c r="Q15" s="33"/>
      <c r="R15" s="33"/>
      <c r="S15" s="33"/>
      <c r="T15" s="33"/>
      <c r="U15" s="33"/>
      <c r="V15" s="33"/>
      <c r="W15" s="3"/>
    </row>
    <row r="16" ht="14.4" customHeight="1">
      <c r="A16" s="3"/>
      <c r="B16" s="3"/>
      <c r="C16" s="3"/>
      <c r="D16" s="3"/>
      <c r="E16" s="3"/>
      <c r="F16" s="3"/>
      <c r="G16" s="3"/>
      <c r="H16" s="3"/>
      <c r="I16" s="3"/>
      <c r="J16" s="3"/>
      <c r="K16" s="3"/>
      <c r="L16" s="3"/>
      <c r="M16" s="3"/>
      <c r="N16" s="3"/>
      <c r="O16" s="3"/>
      <c r="P16" s="3"/>
      <c r="Q16" s="3"/>
      <c r="R16" s="3"/>
      <c r="S16" s="3"/>
      <c r="T16" s="3"/>
      <c r="U16" s="3"/>
      <c r="V16" s="3"/>
      <c r="W16" s="3"/>
    </row>
    <row r="17" ht="14.4" customHeight="1">
      <c r="A17" s="3"/>
      <c r="B17" s="3"/>
      <c r="C17" s="3"/>
      <c r="D17" s="3"/>
      <c r="E17" s="3"/>
      <c r="F17" s="3"/>
      <c r="G17" s="3"/>
      <c r="H17" s="3"/>
      <c r="I17" s="3"/>
      <c r="J17" s="3"/>
      <c r="K17" s="3"/>
      <c r="L17" s="3"/>
      <c r="M17" s="3"/>
      <c r="N17" s="3"/>
      <c r="O17" s="3"/>
      <c r="P17" s="3"/>
      <c r="Q17" s="3"/>
      <c r="R17" s="3"/>
      <c r="S17" s="3"/>
      <c r="T17" s="3"/>
      <c r="U17" s="3"/>
      <c r="V17" s="3"/>
      <c r="W17" s="3"/>
    </row>
    <row r="18" ht="14.4" customHeight="1">
      <c r="A18" s="3"/>
      <c r="B18" s="3"/>
      <c r="C18" s="3"/>
      <c r="D18" s="3"/>
      <c r="E18" s="3"/>
      <c r="F18" s="3"/>
      <c r="G18" s="3"/>
      <c r="H18" s="3"/>
      <c r="I18" s="3"/>
      <c r="J18" s="3"/>
      <c r="K18" s="3"/>
      <c r="L18" s="3"/>
      <c r="M18" s="3"/>
      <c r="N18" s="3"/>
      <c r="O18" s="3"/>
      <c r="P18" s="3"/>
      <c r="Q18" s="3"/>
      <c r="R18" s="3"/>
      <c r="S18" s="3"/>
      <c r="T18" s="3"/>
      <c r="U18" s="3"/>
      <c r="V18" s="3"/>
      <c r="W18" s="3"/>
    </row>
    <row r="19" ht="14.4" customHeight="1">
      <c r="A19" s="3"/>
      <c r="B19" s="79"/>
      <c r="C19" s="3"/>
      <c r="D19" s="3"/>
      <c r="E19" s="3"/>
      <c r="F19" s="3"/>
      <c r="G19" s="80"/>
      <c r="H19" s="80"/>
      <c r="I19" s="80"/>
      <c r="J19" s="80"/>
      <c r="K19" s="80"/>
      <c r="L19" s="80"/>
      <c r="M19" s="80"/>
      <c r="N19" s="80"/>
      <c r="O19" s="80"/>
      <c r="P19" s="80"/>
      <c r="Q19" s="80"/>
      <c r="R19" s="80"/>
      <c r="S19" s="80"/>
      <c r="T19" s="80"/>
      <c r="U19" s="80"/>
      <c r="V19" s="80"/>
      <c r="W19" s="3"/>
    </row>
    <row r="20" ht="14.4" customHeight="1">
      <c r="A20" s="3"/>
      <c r="B20" s="79"/>
      <c r="C20" s="3"/>
      <c r="D20" s="3"/>
      <c r="E20" s="3"/>
      <c r="F20" s="3"/>
      <c r="G20" s="80"/>
      <c r="H20" s="80"/>
      <c r="I20" s="80"/>
      <c r="J20" s="80"/>
      <c r="K20" s="80"/>
      <c r="L20" s="80"/>
      <c r="M20" s="80"/>
      <c r="N20" s="80"/>
      <c r="O20" s="80"/>
      <c r="P20" s="80"/>
      <c r="Q20" s="80"/>
      <c r="R20" s="80"/>
      <c r="S20" s="80"/>
      <c r="T20" s="80"/>
      <c r="U20" s="80"/>
      <c r="V20" s="80"/>
      <c r="W20" s="3"/>
    </row>
    <row r="21" ht="14.4" customHeight="1">
      <c r="A21" s="3"/>
      <c r="B21" s="79"/>
      <c r="C21" s="3"/>
      <c r="D21" s="3"/>
      <c r="E21" s="3"/>
      <c r="F21" s="3"/>
      <c r="G21" s="80"/>
      <c r="H21" s="80"/>
      <c r="I21" s="80"/>
      <c r="J21" s="80"/>
      <c r="K21" s="80"/>
      <c r="L21" s="80"/>
      <c r="M21" s="80"/>
      <c r="N21" s="80"/>
      <c r="O21" s="80"/>
      <c r="P21" s="80"/>
      <c r="Q21" s="80"/>
      <c r="R21" s="80"/>
      <c r="S21" s="80"/>
      <c r="T21" s="80"/>
      <c r="U21" s="80"/>
      <c r="V21" s="80"/>
      <c r="W21" s="3"/>
    </row>
    <row r="22" ht="14.4" customHeight="1">
      <c r="A22" s="3"/>
      <c r="B22" s="79"/>
      <c r="C22" s="3"/>
      <c r="D22" s="3"/>
      <c r="E22" s="3"/>
      <c r="F22" s="3"/>
      <c r="G22" s="80"/>
      <c r="H22" s="80"/>
      <c r="I22" s="80"/>
      <c r="J22" s="80"/>
      <c r="K22" s="80"/>
      <c r="L22" s="80"/>
      <c r="M22" s="80"/>
      <c r="N22" s="80"/>
      <c r="O22" s="80"/>
      <c r="P22" s="80"/>
      <c r="Q22" s="80"/>
      <c r="R22" s="80"/>
      <c r="S22" s="80"/>
      <c r="T22" s="80"/>
      <c r="U22" s="80"/>
      <c r="V22" s="80"/>
      <c r="W22" s="3"/>
    </row>
    <row r="23" ht="14.4" customHeight="1">
      <c r="A23" s="3"/>
      <c r="B23" s="79"/>
      <c r="C23" s="3"/>
      <c r="D23" s="3"/>
      <c r="E23" s="3"/>
      <c r="F23" s="3"/>
      <c r="G23" s="80"/>
      <c r="H23" s="80"/>
      <c r="I23" s="80"/>
      <c r="J23" s="80"/>
      <c r="K23" s="80"/>
      <c r="L23" s="80"/>
      <c r="M23" s="80"/>
      <c r="N23" s="80"/>
      <c r="O23" s="80"/>
      <c r="P23" s="80"/>
      <c r="Q23" s="80"/>
      <c r="R23" s="80"/>
      <c r="S23" s="80"/>
      <c r="T23" s="80"/>
      <c r="U23" s="80"/>
      <c r="V23" s="80"/>
      <c r="W23" s="3"/>
    </row>
    <row r="24" ht="14.4" customHeight="1">
      <c r="A24" s="3"/>
      <c r="B24" s="79"/>
      <c r="C24" s="3"/>
      <c r="D24" s="3"/>
      <c r="E24" s="3"/>
      <c r="F24" s="3"/>
      <c r="G24" s="80"/>
      <c r="H24" s="80"/>
      <c r="I24" s="80"/>
      <c r="J24" s="80"/>
      <c r="K24" s="80"/>
      <c r="L24" s="80"/>
      <c r="M24" s="80"/>
      <c r="N24" s="80"/>
      <c r="O24" s="80"/>
      <c r="P24" s="80"/>
      <c r="Q24" s="80"/>
      <c r="R24" s="80"/>
      <c r="S24" s="80"/>
      <c r="T24" s="80"/>
      <c r="U24" s="80"/>
      <c r="V24" s="80"/>
      <c r="W24" s="3"/>
    </row>
    <row r="25" ht="14.4" customHeight="1">
      <c r="A25" s="3"/>
      <c r="B25" s="3"/>
      <c r="C25" s="3"/>
      <c r="D25" s="3"/>
      <c r="E25" s="3"/>
      <c r="F25" s="3"/>
      <c r="G25" s="3"/>
      <c r="H25" s="3"/>
      <c r="I25" s="3"/>
      <c r="J25" s="3"/>
      <c r="K25" s="3"/>
      <c r="L25" s="3"/>
      <c r="M25" s="3"/>
      <c r="N25" s="3"/>
      <c r="O25" s="3"/>
      <c r="P25" s="3"/>
      <c r="Q25" s="3"/>
      <c r="R25" s="3"/>
      <c r="S25" s="3"/>
      <c r="T25" s="3"/>
      <c r="U25" s="3"/>
      <c r="V25" s="3"/>
      <c r="W25" s="3"/>
    </row>
    <row r="26" ht="14.4" customHeight="1">
      <c r="A26" s="3"/>
      <c r="B26" s="3"/>
      <c r="C26" s="3"/>
      <c r="D26" s="3"/>
      <c r="E26" s="3"/>
      <c r="F26" s="3"/>
      <c r="G26" s="3"/>
      <c r="H26" s="3"/>
      <c r="I26" s="3"/>
      <c r="J26" s="3"/>
      <c r="K26" s="3"/>
      <c r="L26" s="3"/>
      <c r="M26" s="3"/>
      <c r="N26" s="3"/>
      <c r="O26" s="3"/>
      <c r="P26" s="3"/>
      <c r="Q26" s="3"/>
      <c r="R26" s="3"/>
      <c r="S26" s="80"/>
      <c r="T26" s="80"/>
      <c r="U26" s="80"/>
      <c r="V26" s="80"/>
      <c r="W26" s="3"/>
    </row>
    <row r="27" ht="14.4" customHeight="1">
      <c r="A27" s="3"/>
      <c r="B27" s="3"/>
      <c r="C27" s="3"/>
      <c r="D27" s="3"/>
      <c r="E27" s="3"/>
      <c r="F27" s="3"/>
      <c r="G27" s="3"/>
      <c r="H27" s="3"/>
      <c r="I27" s="3"/>
      <c r="J27" s="3"/>
      <c r="K27" s="3"/>
      <c r="L27" s="3"/>
      <c r="M27" s="3"/>
      <c r="N27" s="3"/>
      <c r="O27" s="3"/>
      <c r="P27" s="3"/>
      <c r="Q27" s="3"/>
      <c r="R27" s="3"/>
      <c r="S27" s="80"/>
      <c r="T27" s="80"/>
      <c r="U27" s="80"/>
      <c r="V27" s="80"/>
      <c r="W27" s="3"/>
    </row>
    <row r="28" ht="14.4" customHeight="1">
      <c r="A28" s="3"/>
      <c r="B28" s="3"/>
      <c r="C28" s="3"/>
      <c r="D28" s="3"/>
      <c r="E28" s="3"/>
      <c r="F28" s="3"/>
      <c r="G28" s="3"/>
      <c r="H28" s="3"/>
      <c r="I28" s="3"/>
      <c r="J28" s="3"/>
      <c r="K28" s="3"/>
      <c r="L28" s="3"/>
      <c r="M28" s="3"/>
      <c r="N28" s="3"/>
      <c r="O28" s="3"/>
      <c r="P28" s="3"/>
      <c r="Q28" s="3"/>
      <c r="R28" s="3"/>
      <c r="S28" s="80"/>
      <c r="T28" s="80"/>
      <c r="U28" s="80"/>
      <c r="V28" s="80"/>
      <c r="W28" s="3"/>
    </row>
    <row r="29" ht="14.4" customHeight="1">
      <c r="A29" s="3"/>
      <c r="B29" s="3"/>
      <c r="C29" s="3"/>
      <c r="D29" s="3"/>
      <c r="E29" s="3"/>
      <c r="F29" s="3"/>
      <c r="G29" s="3"/>
      <c r="H29" s="3"/>
      <c r="I29" s="3"/>
      <c r="J29" s="3"/>
      <c r="K29" s="3"/>
      <c r="L29" s="3"/>
      <c r="M29" s="3"/>
      <c r="N29" s="3"/>
      <c r="O29" s="3"/>
      <c r="P29" s="3"/>
      <c r="Q29" s="3"/>
      <c r="R29" s="3"/>
      <c r="S29" s="80"/>
      <c r="T29" s="80"/>
      <c r="U29" s="80"/>
      <c r="V29" s="80"/>
      <c r="W29" s="3"/>
    </row>
    <row r="30" ht="14.4" customHeight="1">
      <c r="A30" s="3"/>
      <c r="B30" s="3"/>
      <c r="C30" s="3"/>
      <c r="D30" s="3"/>
      <c r="E30" s="3"/>
      <c r="F30" s="3"/>
      <c r="G30" s="3"/>
      <c r="H30" s="3"/>
      <c r="I30" s="3"/>
      <c r="J30" s="3"/>
      <c r="K30" s="3"/>
      <c r="L30" s="3"/>
      <c r="M30" s="3"/>
      <c r="N30" s="3"/>
      <c r="O30" s="3"/>
      <c r="P30" s="3"/>
      <c r="Q30" s="3"/>
      <c r="R30" s="3"/>
      <c r="S30" s="80"/>
      <c r="T30" s="80"/>
      <c r="U30" s="80"/>
      <c r="V30" s="80"/>
      <c r="W30" s="3"/>
    </row>
    <row r="31" ht="14.4" customHeight="1">
      <c r="A31" s="3"/>
      <c r="B31" s="3"/>
      <c r="C31" s="3"/>
      <c r="D31" s="3"/>
      <c r="E31" s="3"/>
      <c r="F31" s="3"/>
      <c r="G31" s="3"/>
      <c r="H31" s="3"/>
      <c r="I31" s="3"/>
      <c r="J31" s="3"/>
      <c r="K31" s="3"/>
      <c r="L31" s="3"/>
      <c r="M31" s="3"/>
      <c r="N31" s="3"/>
      <c r="O31" s="3"/>
      <c r="P31" s="3"/>
      <c r="Q31" s="3"/>
      <c r="R31" s="3"/>
      <c r="S31" s="80"/>
      <c r="T31" s="80"/>
      <c r="U31" s="80"/>
      <c r="V31" s="80"/>
      <c r="W31" s="3"/>
    </row>
    <row r="32" ht="14.4" customHeight="1">
      <c r="A32" s="3"/>
      <c r="B32" s="3"/>
      <c r="C32" s="3"/>
      <c r="D32" s="3"/>
      <c r="E32" s="3"/>
      <c r="F32" s="3"/>
      <c r="G32" s="3"/>
      <c r="H32" s="3"/>
      <c r="I32" s="3"/>
      <c r="J32" s="3"/>
      <c r="K32" s="3"/>
      <c r="L32" s="3"/>
      <c r="M32" s="3"/>
      <c r="N32" s="3"/>
      <c r="O32" s="3"/>
      <c r="P32" s="3"/>
      <c r="Q32" s="3"/>
      <c r="R32" s="3"/>
      <c r="S32" s="80"/>
      <c r="T32" s="80"/>
      <c r="U32" s="80"/>
      <c r="V32" s="80"/>
      <c r="W32" s="3"/>
    </row>
  </sheetData>
  <mergeCells count="19">
    <mergeCell ref="Q3:R3"/>
    <mergeCell ref="S3:T3"/>
    <mergeCell ref="U3:V3"/>
    <mergeCell ref="C2:F2"/>
    <mergeCell ref="G2:J2"/>
    <mergeCell ref="K2:N2"/>
    <mergeCell ref="O2:R2"/>
    <mergeCell ref="S2:V2"/>
    <mergeCell ref="C3:D3"/>
    <mergeCell ref="E3:F3"/>
    <mergeCell ref="G3:H3"/>
    <mergeCell ref="I3:J3"/>
    <mergeCell ref="K3:L3"/>
    <mergeCell ref="M3:N3"/>
    <mergeCell ref="A2:A4"/>
    <mergeCell ref="B2:B4"/>
    <mergeCell ref="A5:A10"/>
    <mergeCell ref="A11:A14"/>
    <mergeCell ref="O3:P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9.xml><?xml version="1.0" encoding="utf-8"?>
<worksheet xmlns:r="http://schemas.openxmlformats.org/officeDocument/2006/relationships" xmlns="http://schemas.openxmlformats.org/spreadsheetml/2006/main">
  <dimension ref="A1:M20"/>
  <sheetViews>
    <sheetView workbookViewId="0" showGridLines="0" defaultGridColor="1"/>
  </sheetViews>
  <sheetFormatPr defaultColWidth="8.83333" defaultRowHeight="14.4" customHeight="1" outlineLevelRow="0" outlineLevelCol="0"/>
  <cols>
    <col min="1" max="1" width="26" style="81" customWidth="1"/>
    <col min="2" max="2" width="8.85156" style="81" customWidth="1"/>
    <col min="3" max="11" width="15.6719" style="81" customWidth="1"/>
    <col min="12" max="13" width="8.85156" style="81" customWidth="1"/>
    <col min="14" max="16384" width="8.85156" style="81" customWidth="1"/>
  </cols>
  <sheetData>
    <row r="1" ht="18.6" customHeight="1">
      <c r="A1" t="s" s="76">
        <v>64</v>
      </c>
      <c r="B1" s="77"/>
      <c r="C1" s="77"/>
      <c r="D1" s="77"/>
      <c r="E1" s="77"/>
      <c r="F1" s="77"/>
      <c r="G1" s="77"/>
      <c r="H1" s="77"/>
      <c r="I1" s="77"/>
      <c r="J1" s="77"/>
      <c r="K1" s="77"/>
      <c r="L1" s="3"/>
      <c r="M1" s="3"/>
    </row>
    <row r="2" ht="15" customHeight="1">
      <c r="A2" t="s" s="21">
        <v>28</v>
      </c>
      <c r="B2" t="s" s="21">
        <v>65</v>
      </c>
      <c r="C2" t="s" s="21">
        <v>27</v>
      </c>
      <c r="D2" t="s" s="58">
        <v>1</v>
      </c>
      <c r="E2" s="59"/>
      <c r="F2" t="s" s="58">
        <v>2</v>
      </c>
      <c r="G2" s="59"/>
      <c r="H2" t="s" s="58">
        <v>3</v>
      </c>
      <c r="I2" s="59"/>
      <c r="J2" t="s" s="58">
        <v>4</v>
      </c>
      <c r="K2" s="59"/>
      <c r="L2" s="20"/>
      <c r="M2" s="3"/>
    </row>
    <row r="3" ht="29.4" customHeight="1">
      <c r="A3" s="54"/>
      <c r="B3" s="54"/>
      <c r="C3" t="s" s="21">
        <v>29</v>
      </c>
      <c r="D3" t="s" s="22">
        <v>29</v>
      </c>
      <c r="E3" t="s" s="23">
        <v>30</v>
      </c>
      <c r="F3" t="s" s="22">
        <v>29</v>
      </c>
      <c r="G3" t="s" s="23">
        <v>30</v>
      </c>
      <c r="H3" t="s" s="22">
        <v>29</v>
      </c>
      <c r="I3" t="s" s="23">
        <v>30</v>
      </c>
      <c r="J3" t="s" s="22">
        <v>29</v>
      </c>
      <c r="K3" t="s" s="23">
        <v>30</v>
      </c>
      <c r="L3" s="20"/>
      <c r="M3" s="3"/>
    </row>
    <row r="4" ht="15" customHeight="1">
      <c r="A4" t="s" s="60">
        <v>5</v>
      </c>
      <c r="B4" t="s" s="56">
        <v>60</v>
      </c>
      <c r="C4" s="82">
        <v>7817988.77625078</v>
      </c>
      <c r="D4" s="83">
        <v>7658938.07754872</v>
      </c>
      <c r="E4" s="84">
        <v>-0.0203441963469204</v>
      </c>
      <c r="F4" s="83">
        <v>7264671.43835854</v>
      </c>
      <c r="G4" s="84">
        <v>-0.0514779771292218</v>
      </c>
      <c r="H4" s="83">
        <v>7104446.89397519</v>
      </c>
      <c r="I4" s="84">
        <v>-0.0220553050117778</v>
      </c>
      <c r="J4" s="83">
        <v>7129439.21687331</v>
      </c>
      <c r="K4" s="84">
        <v>0.00351784217281081</v>
      </c>
      <c r="L4" s="63"/>
      <c r="M4" s="67"/>
    </row>
    <row r="5" ht="15" customHeight="1">
      <c r="A5" s="65"/>
      <c r="B5" t="s" s="56">
        <v>61</v>
      </c>
      <c r="C5" s="82">
        <v>10644612.5791982</v>
      </c>
      <c r="D5" s="83">
        <v>10582880.5866523</v>
      </c>
      <c r="E5" s="84">
        <v>-0.00579936489812427</v>
      </c>
      <c r="F5" s="83">
        <v>10542181.7826575</v>
      </c>
      <c r="G5" s="84">
        <v>-0.00384572079988799</v>
      </c>
      <c r="H5" s="83">
        <v>10141710.5281658</v>
      </c>
      <c r="I5" s="84">
        <v>-0.0379875117644485</v>
      </c>
      <c r="J5" s="83">
        <v>10023877.6457227</v>
      </c>
      <c r="K5" s="84">
        <v>-0.0116186398848472</v>
      </c>
      <c r="L5" s="63"/>
      <c r="M5" s="67"/>
    </row>
    <row r="6" ht="15" customHeight="1">
      <c r="A6" t="s" s="60">
        <v>45</v>
      </c>
      <c r="B6" t="s" s="56">
        <v>60</v>
      </c>
      <c r="C6" s="82">
        <v>3247445.36650922</v>
      </c>
      <c r="D6" s="83">
        <v>3213261.20303359</v>
      </c>
      <c r="E6" s="84">
        <v>-0.0105264783907274</v>
      </c>
      <c r="F6" s="83">
        <v>3139259.01654954</v>
      </c>
      <c r="G6" s="84">
        <v>-0.0230302430484602</v>
      </c>
      <c r="H6" s="83">
        <v>3099233.18113161</v>
      </c>
      <c r="I6" s="84">
        <v>-0.0127500901349407</v>
      </c>
      <c r="J6" s="83">
        <v>3084472.36212003</v>
      </c>
      <c r="K6" s="84">
        <v>-0.00476273263381588</v>
      </c>
      <c r="L6" s="20"/>
      <c r="M6" s="67"/>
    </row>
    <row r="7" ht="15" customHeight="1">
      <c r="A7" s="65"/>
      <c r="B7" t="s" s="56">
        <v>61</v>
      </c>
      <c r="C7" s="82">
        <v>4073095.95469078</v>
      </c>
      <c r="D7" s="83">
        <v>4091278.9067664</v>
      </c>
      <c r="E7" s="84">
        <v>0.00446416000946059</v>
      </c>
      <c r="F7" s="83">
        <v>4140529.64765046</v>
      </c>
      <c r="G7" s="84">
        <v>0.0120379817671681</v>
      </c>
      <c r="H7" s="83">
        <v>4090830.26446839</v>
      </c>
      <c r="I7" s="84">
        <v>-0.0120031463149336</v>
      </c>
      <c r="J7" s="83">
        <v>4048794.75757997</v>
      </c>
      <c r="K7" s="84">
        <v>-0.0102755441245085</v>
      </c>
      <c r="L7" s="20"/>
      <c r="M7" s="67"/>
    </row>
    <row r="8" ht="15" customHeight="1">
      <c r="A8" t="s" s="60">
        <v>33</v>
      </c>
      <c r="B8" t="s" s="56">
        <v>60</v>
      </c>
      <c r="C8" s="82">
        <v>1623516.47997221</v>
      </c>
      <c r="D8" s="83">
        <v>1603900.9290843</v>
      </c>
      <c r="E8" s="84">
        <v>-0.0120821384506382</v>
      </c>
      <c r="F8" s="83">
        <v>1581698.31457522</v>
      </c>
      <c r="G8" s="84">
        <v>-0.0138428840001688</v>
      </c>
      <c r="H8" s="83">
        <v>1566851.52492493</v>
      </c>
      <c r="I8" s="84">
        <v>-0.009386612803133911</v>
      </c>
      <c r="J8" s="83">
        <v>1561929.81812283</v>
      </c>
      <c r="K8" s="84">
        <v>-0.00314114434189527</v>
      </c>
      <c r="L8" s="20"/>
      <c r="M8" s="67"/>
    </row>
    <row r="9" ht="15" customHeight="1">
      <c r="A9" s="65"/>
      <c r="B9" t="s" s="56">
        <v>61</v>
      </c>
      <c r="C9" s="82">
        <v>2352641.74172779</v>
      </c>
      <c r="D9" s="83">
        <v>2348812.1819157</v>
      </c>
      <c r="E9" s="84">
        <v>-0.00162777006977288</v>
      </c>
      <c r="F9" s="83">
        <v>2354953.64392478</v>
      </c>
      <c r="G9" s="84">
        <v>0.00261470970576649</v>
      </c>
      <c r="H9" s="83">
        <v>2324492.21907507</v>
      </c>
      <c r="I9" s="84">
        <v>-0.0129350422367324</v>
      </c>
      <c r="J9" s="83">
        <v>2291475.03617717</v>
      </c>
      <c r="K9" s="84">
        <v>-0.0142040410490297</v>
      </c>
      <c r="L9" s="20"/>
      <c r="M9" s="67"/>
    </row>
    <row r="10" ht="15" customHeight="1">
      <c r="A10" t="s" s="60">
        <v>34</v>
      </c>
      <c r="B10" t="s" s="56">
        <v>60</v>
      </c>
      <c r="C10" s="82">
        <v>255808.800039663</v>
      </c>
      <c r="D10" s="83">
        <v>243155.22454624</v>
      </c>
      <c r="E10" s="84">
        <v>-0.0494649734155405</v>
      </c>
      <c r="F10" s="83">
        <v>258520.050154797</v>
      </c>
      <c r="G10" s="84">
        <v>0.0631893706467952</v>
      </c>
      <c r="H10" s="83">
        <v>267913.671311724</v>
      </c>
      <c r="I10" s="84">
        <v>0.0363361416311931</v>
      </c>
      <c r="J10" s="83">
        <v>270824.755333265</v>
      </c>
      <c r="K10" s="84">
        <v>0.0108657539097878</v>
      </c>
      <c r="L10" s="20"/>
      <c r="M10" s="67"/>
    </row>
    <row r="11" ht="15" customHeight="1">
      <c r="A11" s="65"/>
      <c r="B11" t="s" s="56">
        <v>61</v>
      </c>
      <c r="C11" s="82">
        <v>527005.182860337</v>
      </c>
      <c r="D11" s="83">
        <v>527333.06266376</v>
      </c>
      <c r="E11" s="84">
        <v>0.000622156696151732</v>
      </c>
      <c r="F11" s="83">
        <v>552409.540655203</v>
      </c>
      <c r="G11" s="84">
        <v>0.0475533960733889</v>
      </c>
      <c r="H11" s="83">
        <v>549329.975488276</v>
      </c>
      <c r="I11" s="84">
        <v>-0.00557478635013298</v>
      </c>
      <c r="J11" s="83">
        <v>558050.040936735</v>
      </c>
      <c r="K11" s="84">
        <v>0.0158740025805222</v>
      </c>
      <c r="L11" s="20"/>
      <c r="M11" s="67"/>
    </row>
    <row r="12" ht="15" customHeight="1">
      <c r="A12" t="s" s="60">
        <v>35</v>
      </c>
      <c r="B12" t="s" s="56">
        <v>60</v>
      </c>
      <c r="C12" s="82">
        <v>438738.690188922</v>
      </c>
      <c r="D12" s="83">
        <v>429198.7057435</v>
      </c>
      <c r="E12" s="84">
        <v>-0.0217441147971552</v>
      </c>
      <c r="F12" s="83">
        <v>385729.123903767</v>
      </c>
      <c r="G12" s="84">
        <v>-0.101280785002441</v>
      </c>
      <c r="H12" s="83">
        <v>366405.873148086</v>
      </c>
      <c r="I12" s="84">
        <v>-0.0500953896353995</v>
      </c>
      <c r="J12" s="83">
        <v>366244.808561985</v>
      </c>
      <c r="K12" s="84">
        <v>-0.000439579706290383</v>
      </c>
      <c r="L12" s="20"/>
      <c r="M12" s="67"/>
    </row>
    <row r="13" ht="15" customHeight="1">
      <c r="A13" s="65"/>
      <c r="B13" t="s" s="56">
        <v>61</v>
      </c>
      <c r="C13" s="82">
        <v>612837.8232110779</v>
      </c>
      <c r="D13" s="83">
        <v>612798.6632565</v>
      </c>
      <c r="E13" s="84">
        <v>-6.38993761409301e-05</v>
      </c>
      <c r="F13" s="83">
        <v>593799.530156233</v>
      </c>
      <c r="G13" s="84">
        <v>-0.0310038749094235</v>
      </c>
      <c r="H13" s="83">
        <v>547441.934641914</v>
      </c>
      <c r="I13" s="84">
        <v>-0.0780694378490371</v>
      </c>
      <c r="J13" s="83">
        <v>526536.799818015</v>
      </c>
      <c r="K13" s="84">
        <v>-0.03818694458906</v>
      </c>
      <c r="L13" s="20"/>
      <c r="M13" s="67"/>
    </row>
    <row r="14" ht="15" customHeight="1">
      <c r="A14" t="s" s="60">
        <v>36</v>
      </c>
      <c r="B14" t="s" s="56">
        <v>60</v>
      </c>
      <c r="C14" s="82">
        <v>2163300.15075471</v>
      </c>
      <c r="D14" s="83">
        <v>2080074.89819924</v>
      </c>
      <c r="E14" s="84">
        <v>-0.0384714310339388</v>
      </c>
      <c r="F14" s="83">
        <v>1769893.14620561</v>
      </c>
      <c r="G14" s="84">
        <v>-0.149120472662866</v>
      </c>
      <c r="H14" s="83">
        <v>1668072.14934282</v>
      </c>
      <c r="I14" s="84">
        <v>-0.0575294599456887</v>
      </c>
      <c r="J14" s="83">
        <v>1713236.26699022</v>
      </c>
      <c r="K14" s="84">
        <v>0.0270756379843564</v>
      </c>
      <c r="L14" s="63"/>
      <c r="M14" s="67"/>
    </row>
    <row r="15" ht="15" customHeight="1">
      <c r="A15" s="65"/>
      <c r="B15" t="s" s="56">
        <v>61</v>
      </c>
      <c r="C15" s="82">
        <v>2907451.54064529</v>
      </c>
      <c r="D15" s="83">
        <v>2834404.34990076</v>
      </c>
      <c r="E15" s="84">
        <v>-0.0251241300924032</v>
      </c>
      <c r="F15" s="83">
        <v>2648989.14549439</v>
      </c>
      <c r="G15" s="84">
        <v>-0.0654159327736205</v>
      </c>
      <c r="H15" s="83">
        <v>2389914.46015718</v>
      </c>
      <c r="I15" s="84">
        <v>-0.0978013389665526</v>
      </c>
      <c r="J15" s="83">
        <v>2366593.28280978</v>
      </c>
      <c r="K15" s="84">
        <v>-0.00975816404151131</v>
      </c>
      <c r="L15" s="20"/>
      <c r="M15" s="67"/>
    </row>
    <row r="16" ht="14.4" customHeight="1">
      <c r="A16" s="33"/>
      <c r="B16" s="33"/>
      <c r="C16" s="33"/>
      <c r="D16" s="33"/>
      <c r="E16" s="33"/>
      <c r="F16" s="33"/>
      <c r="G16" s="33"/>
      <c r="H16" s="33"/>
      <c r="I16" s="33"/>
      <c r="J16" s="33"/>
      <c r="K16" s="33"/>
      <c r="L16" s="3"/>
      <c r="M16" s="3"/>
    </row>
    <row r="17" ht="14.4" customHeight="1">
      <c r="A17" s="3"/>
      <c r="B17" s="3"/>
      <c r="C17" s="3"/>
      <c r="D17" s="3"/>
      <c r="E17" s="3"/>
      <c r="F17" s="3"/>
      <c r="G17" s="3"/>
      <c r="H17" s="3"/>
      <c r="I17" s="3"/>
      <c r="J17" s="3"/>
      <c r="K17" s="3"/>
      <c r="L17" s="3"/>
      <c r="M17" s="3"/>
    </row>
    <row r="18" ht="14.4" customHeight="1">
      <c r="A18" s="3"/>
      <c r="B18" s="3"/>
      <c r="C18" s="3"/>
      <c r="D18" s="3"/>
      <c r="E18" s="3"/>
      <c r="F18" s="3"/>
      <c r="G18" s="3"/>
      <c r="H18" s="3"/>
      <c r="I18" s="3"/>
      <c r="J18" s="3"/>
      <c r="K18" s="3"/>
      <c r="L18" s="3"/>
      <c r="M18" s="3"/>
    </row>
    <row r="19" ht="14.4" customHeight="1">
      <c r="A19" s="3"/>
      <c r="B19" s="3"/>
      <c r="C19" s="3"/>
      <c r="D19" s="3"/>
      <c r="E19" s="3"/>
      <c r="F19" s="3"/>
      <c r="G19" s="3"/>
      <c r="H19" s="3"/>
      <c r="I19" s="3"/>
      <c r="J19" s="3"/>
      <c r="K19" s="3"/>
      <c r="L19" s="3"/>
      <c r="M19" s="3"/>
    </row>
    <row r="20" ht="14.4" customHeight="1">
      <c r="A20" s="3"/>
      <c r="B20" s="3"/>
      <c r="C20" s="3"/>
      <c r="D20" s="3"/>
      <c r="E20" s="3"/>
      <c r="F20" s="3"/>
      <c r="G20" s="3"/>
      <c r="H20" s="3"/>
      <c r="I20" s="3"/>
      <c r="J20" s="3"/>
      <c r="K20" s="3"/>
      <c r="L20" s="3"/>
      <c r="M20" s="3"/>
    </row>
  </sheetData>
  <mergeCells count="12">
    <mergeCell ref="A14:A15"/>
    <mergeCell ref="A2:A3"/>
    <mergeCell ref="B2:B3"/>
    <mergeCell ref="J2:K2"/>
    <mergeCell ref="H2:I2"/>
    <mergeCell ref="F2:G2"/>
    <mergeCell ref="D2:E2"/>
    <mergeCell ref="A4:A5"/>
    <mergeCell ref="A6:A7"/>
    <mergeCell ref="A8:A9"/>
    <mergeCell ref="A10:A11"/>
    <mergeCell ref="A12:A1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