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 Headcount Enroll" sheetId="1" r:id="rId4"/>
  </sheets>
</workbook>
</file>

<file path=xl/sharedStrings.xml><?xml version="1.0" encoding="utf-8"?>
<sst xmlns="http://schemas.openxmlformats.org/spreadsheetml/2006/main" uniqueCount="31">
  <si>
    <t>Fall Headcount Enrollments</t>
  </si>
  <si>
    <t>Institution</t>
  </si>
  <si>
    <t>Fall term</t>
  </si>
  <si>
    <t>Undergraduates</t>
  </si>
  <si>
    <t>Grad Students</t>
  </si>
  <si>
    <t>First Professionals</t>
  </si>
  <si>
    <t>Total</t>
  </si>
  <si>
    <t>Change Undergrads</t>
  </si>
  <si>
    <t>% change undergrads</t>
  </si>
  <si>
    <t>Change Grad students</t>
  </si>
  <si>
    <t>Change first professionals</t>
  </si>
  <si>
    <t>Change total</t>
  </si>
  <si>
    <t>% Change total</t>
  </si>
  <si>
    <t>Total 4-Year Public</t>
  </si>
  <si>
    <t>2018 -19</t>
  </si>
  <si>
    <t>2022 - 23</t>
  </si>
  <si>
    <t>Christopher Newport University</t>
  </si>
  <si>
    <t>George Mason University</t>
  </si>
  <si>
    <t>James Madison University</t>
  </si>
  <si>
    <t>Longwood University</t>
  </si>
  <si>
    <t>Norfolk State University</t>
  </si>
  <si>
    <t>Old Dominion University</t>
  </si>
  <si>
    <t>Radford University</t>
  </si>
  <si>
    <t>University of Mary Washington</t>
  </si>
  <si>
    <t>University of Virginia</t>
  </si>
  <si>
    <t>University of Virginia's College at Wise</t>
  </si>
  <si>
    <t>Virginia Commonwealth</t>
  </si>
  <si>
    <t>Virginia Military Institute</t>
  </si>
  <si>
    <t xml:space="preserve">Virginia State University </t>
  </si>
  <si>
    <t>Virginia Tech</t>
  </si>
  <si>
    <t>William &amp; Mary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</si>
</sst>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%"/>
  </numFmts>
  <fonts count="5">
    <font>
      <sz val="11"/>
      <color indexed="8"/>
      <name val="Helvetica Neue"/>
    </font>
    <font>
      <sz val="12"/>
      <color indexed="8"/>
      <name val="Helvetica Neue"/>
    </font>
    <font>
      <b val="1"/>
      <sz val="11"/>
      <color indexed="8"/>
      <name val="Helvetica Neue"/>
    </font>
    <font>
      <b val="1"/>
      <sz val="10"/>
      <color indexed="8"/>
      <name val="Helvetica Neue"/>
    </font>
    <font>
      <sz val="11"/>
      <color indexed="11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6"/>
      </right>
      <top style="thick">
        <color indexed="8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horizontal="center" vertical="top" wrapText="1"/>
    </xf>
    <xf numFmtId="3" fontId="3" fillId="2" borderId="2" applyNumberFormat="1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0" fontId="3" fillId="4" borderId="2" applyNumberFormat="1" applyFont="1" applyFill="1" applyBorder="1" applyAlignment="1" applyProtection="0">
      <alignment vertical="top" wrapText="1"/>
    </xf>
    <xf numFmtId="59" fontId="3" fillId="4" borderId="2" applyNumberFormat="1" applyFont="1" applyFill="1" applyBorder="1" applyAlignment="1" applyProtection="0">
      <alignment vertical="top" wrapText="1"/>
    </xf>
    <xf numFmtId="3" fontId="3" fillId="5" borderId="2" applyNumberFormat="1" applyFont="1" applyFill="1" applyBorder="1" applyAlignment="1" applyProtection="0">
      <alignment vertical="top" wrapText="1"/>
    </xf>
    <xf numFmtId="3" fontId="3" fillId="6" borderId="2" applyNumberFormat="1" applyFont="1" applyFill="1" applyBorder="1" applyAlignment="1" applyProtection="0">
      <alignment vertical="top" wrapText="1"/>
    </xf>
    <xf numFmtId="59" fontId="3" fillId="6" borderId="2" applyNumberFormat="1" applyFont="1" applyFill="1" applyBorder="1" applyAlignment="1" applyProtection="0">
      <alignment vertical="top" wrapText="1"/>
    </xf>
    <xf numFmtId="49" fontId="2" fillId="7" borderId="3" applyNumberFormat="1" applyFont="1" applyFill="1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horizontal="center" vertical="top" wrapText="1"/>
    </xf>
    <xf numFmtId="3" fontId="0" borderId="5" applyNumberFormat="1" applyFont="1" applyFill="0" applyBorder="1" applyAlignment="1" applyProtection="0">
      <alignment vertical="top" wrapText="1"/>
    </xf>
    <xf numFmtId="49" fontId="2" borderId="5" applyNumberFormat="1" applyFont="1" applyFill="0" applyBorder="1" applyAlignment="1" applyProtection="0">
      <alignment vertical="top" wrapText="1"/>
    </xf>
    <xf numFmtId="0" fontId="0" fillId="4" borderId="5" applyNumberFormat="1" applyFont="1" applyFill="1" applyBorder="1" applyAlignment="1" applyProtection="0">
      <alignment vertical="top" wrapText="1"/>
    </xf>
    <xf numFmtId="59" fontId="0" fillId="4" borderId="5" applyNumberFormat="1" applyFont="1" applyFill="1" applyBorder="1" applyAlignment="1" applyProtection="0">
      <alignment vertical="top" wrapText="1"/>
    </xf>
    <xf numFmtId="3" fontId="0" fillId="6" borderId="5" applyNumberFormat="1" applyFont="1" applyFill="1" applyBorder="1" applyAlignment="1" applyProtection="0">
      <alignment vertical="top" wrapText="1"/>
    </xf>
    <xf numFmtId="49" fontId="2" fillId="7" borderId="6" applyNumberFormat="1" applyFont="1" applyFill="1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horizontal="center" vertical="top" wrapText="1"/>
    </xf>
    <xf numFmtId="3" fontId="0" borderId="1" applyNumberFormat="1" applyFont="1" applyFill="0" applyBorder="1" applyAlignment="1" applyProtection="0">
      <alignment vertical="top" wrapText="1"/>
    </xf>
    <xf numFmtId="49" fontId="2" borderId="1" applyNumberFormat="1" applyFont="1" applyFill="0" applyBorder="1" applyAlignment="1" applyProtection="0">
      <alignment vertical="top" wrapText="1"/>
    </xf>
    <xf numFmtId="3" fontId="0" fillId="5" borderId="1" applyNumberFormat="1" applyFont="1" applyFill="1" applyBorder="1" applyAlignment="1" applyProtection="0">
      <alignment vertical="top" wrapText="1"/>
    </xf>
    <xf numFmtId="59" fontId="0" fillId="6" borderId="1" applyNumberFormat="1" applyFont="1" applyFill="1" applyBorder="1" applyAlignment="1" applyProtection="0">
      <alignment vertical="top" wrapText="1"/>
    </xf>
    <xf numFmtId="0" fontId="0" fillId="6" borderId="1" applyNumberFormat="1" applyFont="1" applyFill="1" applyBorder="1" applyAlignment="1" applyProtection="0">
      <alignment vertical="top" wrapText="1"/>
    </xf>
    <xf numFmtId="3" fontId="0" borderId="1" applyNumberFormat="1" applyFont="1" applyFill="0" applyBorder="1" applyAlignment="1" applyProtection="0">
      <alignment vertical="top" wrapText="1" readingOrder="1"/>
    </xf>
    <xf numFmtId="0" fontId="4" fillId="8" borderId="1" applyNumberFormat="1" applyFont="1" applyFill="1" applyBorder="1" applyAlignment="1" applyProtection="0">
      <alignment vertical="top" wrapText="1"/>
    </xf>
    <xf numFmtId="59" fontId="4" fillId="8" borderId="1" applyNumberFormat="1" applyFont="1" applyFill="1" applyBorder="1" applyAlignment="1" applyProtection="0">
      <alignment vertical="top" wrapText="1"/>
    </xf>
    <xf numFmtId="59" fontId="0" fillId="5" borderId="1" applyNumberFormat="1" applyFont="1" applyFill="1" applyBorder="1" applyAlignment="1" applyProtection="0">
      <alignment vertical="top" wrapText="1"/>
    </xf>
    <xf numFmtId="59" fontId="0" fillId="4" borderId="1" applyNumberFormat="1" applyFont="1" applyFill="1" applyBorder="1" applyAlignment="1" applyProtection="0">
      <alignment vertical="top" wrapText="1"/>
    </xf>
    <xf numFmtId="3" fontId="0" fillId="4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effff"/>
      <rgbColor rgb="ffffd478"/>
      <rgbColor rgb="ff00f900"/>
      <rgbColor rgb="ffd4fb78"/>
      <rgbColor rgb="ffdbdbdb"/>
      <rgbColor rgb="ff3f3f3f"/>
      <rgbColor rgb="ffff26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R18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21.1" customHeight="1" outlineLevelRow="0" outlineLevelCol="0"/>
  <cols>
    <col min="1" max="1" width="21.7656" style="1" customWidth="1"/>
    <col min="2" max="6" width="16.3516" style="1" customWidth="1"/>
    <col min="7" max="7" width="21.1328" style="1" customWidth="1"/>
    <col min="8" max="18" width="16.3516" style="1" customWidth="1"/>
    <col min="19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4" customHeight="1">
      <c r="A2" t="s" s="3">
        <v>1</v>
      </c>
      <c r="B2" t="s" s="4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1</v>
      </c>
      <c r="H2" t="s" s="3">
        <v>2</v>
      </c>
      <c r="I2" t="s" s="3">
        <v>3</v>
      </c>
      <c r="J2" t="s" s="3">
        <v>4</v>
      </c>
      <c r="K2" t="s" s="3">
        <v>5</v>
      </c>
      <c r="L2" t="s" s="3">
        <v>6</v>
      </c>
      <c r="M2" t="s" s="3">
        <v>7</v>
      </c>
      <c r="N2" t="s" s="3">
        <v>8</v>
      </c>
      <c r="O2" t="s" s="3">
        <v>9</v>
      </c>
      <c r="P2" t="s" s="3">
        <v>10</v>
      </c>
      <c r="Q2" t="s" s="3">
        <v>11</v>
      </c>
      <c r="R2" t="s" s="3">
        <v>12</v>
      </c>
    </row>
    <row r="3" ht="22.35" customHeight="1">
      <c r="A3" t="s" s="5">
        <v>13</v>
      </c>
      <c r="B3" t="s" s="6">
        <v>14</v>
      </c>
      <c r="C3" s="7">
        <v>174574</v>
      </c>
      <c r="D3" s="7">
        <v>40605</v>
      </c>
      <c r="E3" s="7">
        <v>5076</v>
      </c>
      <c r="F3" s="7">
        <v>220255</v>
      </c>
      <c r="G3" t="s" s="5">
        <v>13</v>
      </c>
      <c r="H3" t="s" s="8">
        <v>15</v>
      </c>
      <c r="I3" s="7">
        <v>172002</v>
      </c>
      <c r="J3" s="7">
        <v>44209</v>
      </c>
      <c r="K3" s="7">
        <v>4910</v>
      </c>
      <c r="L3" s="7">
        <f>I3+J3+K3</f>
        <v>221121</v>
      </c>
      <c r="M3" s="9">
        <f>I3-C3</f>
        <v>-2572</v>
      </c>
      <c r="N3" s="10">
        <f>M3/I3</f>
        <v>-0.0149533144963431</v>
      </c>
      <c r="O3" s="11">
        <f>J3-D3</f>
        <v>3604</v>
      </c>
      <c r="P3" s="9">
        <f>K3-E3</f>
        <v>-166</v>
      </c>
      <c r="Q3" s="12">
        <f>L3-F3</f>
        <v>866</v>
      </c>
      <c r="R3" s="13">
        <f>Q3/L3</f>
        <v>0.00391640775864798</v>
      </c>
    </row>
    <row r="4" ht="35.35" customHeight="1">
      <c r="A4" t="s" s="14">
        <v>16</v>
      </c>
      <c r="B4" s="15"/>
      <c r="C4" s="16">
        <v>4857</v>
      </c>
      <c r="D4" s="16">
        <v>100</v>
      </c>
      <c r="E4" s="16">
        <v>0</v>
      </c>
      <c r="F4" s="16">
        <v>4957</v>
      </c>
      <c r="G4" t="s" s="17">
        <v>16</v>
      </c>
      <c r="H4" s="16"/>
      <c r="I4" s="16">
        <v>4449</v>
      </c>
      <c r="J4" s="16">
        <v>110</v>
      </c>
      <c r="K4" s="16">
        <v>0</v>
      </c>
      <c r="L4" s="16">
        <f>I4+J4+K4</f>
        <v>4559</v>
      </c>
      <c r="M4" s="18">
        <f>I4-C4</f>
        <v>-408</v>
      </c>
      <c r="N4" s="19">
        <f>M4/I4</f>
        <v>-0.0917060013486177</v>
      </c>
      <c r="O4" s="20">
        <f>J4-D4</f>
        <v>10</v>
      </c>
      <c r="P4" s="16">
        <f>K4-E4</f>
        <v>0</v>
      </c>
      <c r="Q4" s="18">
        <f>L4-F4</f>
        <v>-398</v>
      </c>
      <c r="R4" s="19">
        <f>Q4/L4</f>
        <v>-0.08729984645755649</v>
      </c>
    </row>
    <row r="5" ht="34" customHeight="1">
      <c r="A5" t="s" s="21">
        <v>17</v>
      </c>
      <c r="B5" s="22"/>
      <c r="C5" s="23">
        <v>26491</v>
      </c>
      <c r="D5" s="23">
        <v>10647</v>
      </c>
      <c r="E5" s="23">
        <v>539</v>
      </c>
      <c r="F5" s="23">
        <v>37677</v>
      </c>
      <c r="G5" t="s" s="24">
        <v>17</v>
      </c>
      <c r="H5" s="23"/>
      <c r="I5" s="23">
        <v>27519</v>
      </c>
      <c r="J5" s="23">
        <v>11480</v>
      </c>
      <c r="K5" s="23">
        <v>608</v>
      </c>
      <c r="L5" s="23">
        <f>I5+J5+K5</f>
        <v>39607</v>
      </c>
      <c r="M5" s="25">
        <f>I5-C5</f>
        <v>1028</v>
      </c>
      <c r="N5" s="26">
        <f>M5/I5</f>
        <v>0.037356008575893</v>
      </c>
      <c r="O5" s="25">
        <f>J5-D5</f>
        <v>833</v>
      </c>
      <c r="P5" s="25">
        <f>K5-E5</f>
        <v>69</v>
      </c>
      <c r="Q5" s="25">
        <f>L5-F5</f>
        <v>1930</v>
      </c>
      <c r="R5" s="26">
        <f>Q5/L5</f>
        <v>0.0487287600676648</v>
      </c>
    </row>
    <row r="6" ht="34" customHeight="1">
      <c r="A6" t="s" s="21">
        <v>18</v>
      </c>
      <c r="B6" s="22"/>
      <c r="C6" s="23">
        <v>19924</v>
      </c>
      <c r="D6" s="23">
        <v>1827</v>
      </c>
      <c r="E6" s="23">
        <v>0</v>
      </c>
      <c r="F6" s="23">
        <v>21751</v>
      </c>
      <c r="G6" t="s" s="24">
        <v>18</v>
      </c>
      <c r="H6" s="23"/>
      <c r="I6" s="23">
        <v>20346</v>
      </c>
      <c r="J6" s="23">
        <v>1878</v>
      </c>
      <c r="K6" s="23">
        <v>0</v>
      </c>
      <c r="L6" s="23">
        <f>I6+J6+K6</f>
        <v>22224</v>
      </c>
      <c r="M6" s="27">
        <f>I6-C6</f>
        <v>422</v>
      </c>
      <c r="N6" s="26">
        <f>M6/I6</f>
        <v>0.020741177627052</v>
      </c>
      <c r="O6" s="27">
        <f>J6-D6</f>
        <v>51</v>
      </c>
      <c r="P6" s="23">
        <f>K6-E6</f>
        <v>0</v>
      </c>
      <c r="Q6" s="27">
        <f>L6-F6</f>
        <v>473</v>
      </c>
      <c r="R6" s="26">
        <f>Q6/L6</f>
        <v>0.0212832973362131</v>
      </c>
    </row>
    <row r="7" ht="21" customHeight="1">
      <c r="A7" t="s" s="21">
        <v>19</v>
      </c>
      <c r="B7" s="22"/>
      <c r="C7" s="23">
        <v>4324</v>
      </c>
      <c r="D7" s="28">
        <v>587</v>
      </c>
      <c r="E7" s="23">
        <v>0</v>
      </c>
      <c r="F7" s="23">
        <v>4911</v>
      </c>
      <c r="G7" t="s" s="24">
        <v>19</v>
      </c>
      <c r="H7" s="23"/>
      <c r="I7" s="23">
        <v>3154</v>
      </c>
      <c r="J7" s="23">
        <v>1204</v>
      </c>
      <c r="K7" s="23">
        <v>0</v>
      </c>
      <c r="L7" s="23">
        <f>I7+J7+K7</f>
        <v>4358</v>
      </c>
      <c r="M7" s="29">
        <f>I7-C7</f>
        <v>-1170</v>
      </c>
      <c r="N7" s="30">
        <f>M7/I7</f>
        <v>-0.370957514267597</v>
      </c>
      <c r="O7" s="25">
        <f>J7-D7</f>
        <v>617</v>
      </c>
      <c r="P7" s="23">
        <f>K7-E7</f>
        <v>0</v>
      </c>
      <c r="Q7" s="29">
        <f>L7-F7</f>
        <v>-553</v>
      </c>
      <c r="R7" s="30">
        <f>Q7/L7</f>
        <v>-0.126893070215695</v>
      </c>
    </row>
    <row r="8" ht="34" customHeight="1">
      <c r="A8" t="s" s="21">
        <v>20</v>
      </c>
      <c r="B8" s="22"/>
      <c r="C8" s="23">
        <v>4660</v>
      </c>
      <c r="D8" s="23">
        <v>544</v>
      </c>
      <c r="E8" s="23">
        <v>0</v>
      </c>
      <c r="F8" s="23">
        <f>C8+D8+E8</f>
        <v>5204</v>
      </c>
      <c r="G8" t="s" s="24">
        <v>20</v>
      </c>
      <c r="H8" s="23"/>
      <c r="I8" s="23">
        <v>5337</v>
      </c>
      <c r="J8" s="23">
        <v>446</v>
      </c>
      <c r="K8" s="23">
        <v>0</v>
      </c>
      <c r="L8" s="23">
        <f>I8+J8+K8</f>
        <v>5783</v>
      </c>
      <c r="M8" s="25">
        <f>I8-C8</f>
        <v>677</v>
      </c>
      <c r="N8" s="31">
        <f>M8/I8</f>
        <v>0.126850290425333</v>
      </c>
      <c r="O8" s="29">
        <f>J8-D8</f>
        <v>-98</v>
      </c>
      <c r="P8" s="23">
        <f>K8-E8</f>
        <v>0</v>
      </c>
      <c r="Q8" s="27">
        <f>L8-F8</f>
        <v>579</v>
      </c>
      <c r="R8" s="31">
        <f>Q8/L8</f>
        <v>0.100121044440602</v>
      </c>
    </row>
    <row r="9" ht="34" customHeight="1">
      <c r="A9" t="s" s="21">
        <v>21</v>
      </c>
      <c r="B9" s="22"/>
      <c r="C9" s="23">
        <v>19372</v>
      </c>
      <c r="D9" s="23">
        <v>4804</v>
      </c>
      <c r="E9" s="23">
        <v>0</v>
      </c>
      <c r="F9" s="23">
        <f>C9+D9+E9</f>
        <v>24176</v>
      </c>
      <c r="G9" t="s" s="24">
        <v>21</v>
      </c>
      <c r="H9" s="23"/>
      <c r="I9" s="23">
        <v>18375</v>
      </c>
      <c r="J9" s="23">
        <v>4732</v>
      </c>
      <c r="K9" s="23">
        <v>0</v>
      </c>
      <c r="L9" s="23">
        <f>I9+J9+K9</f>
        <v>23107</v>
      </c>
      <c r="M9" s="29">
        <f>I9-C9</f>
        <v>-997</v>
      </c>
      <c r="N9" s="32">
        <f>M9/I9</f>
        <v>-0.0542585034013605</v>
      </c>
      <c r="O9" s="33">
        <f>J9-D9</f>
        <v>-72</v>
      </c>
      <c r="P9" s="23">
        <f>K9-E9</f>
        <v>0</v>
      </c>
      <c r="Q9" s="29">
        <f>L9-F9</f>
        <v>-1069</v>
      </c>
      <c r="R9" s="32">
        <f>Q9/L9</f>
        <v>-0.0462630371748821</v>
      </c>
    </row>
    <row r="10" ht="21" customHeight="1">
      <c r="A10" t="s" s="21">
        <v>22</v>
      </c>
      <c r="B10" s="22"/>
      <c r="C10" s="23">
        <v>7926</v>
      </c>
      <c r="D10" s="23">
        <v>1409</v>
      </c>
      <c r="E10" s="23">
        <v>0</v>
      </c>
      <c r="F10" s="23">
        <f>C10+D10+E10</f>
        <v>9335</v>
      </c>
      <c r="G10" t="s" s="24">
        <v>22</v>
      </c>
      <c r="H10" s="23"/>
      <c r="I10" s="23">
        <v>6008</v>
      </c>
      <c r="J10" s="23">
        <v>1710</v>
      </c>
      <c r="K10" s="23">
        <v>0</v>
      </c>
      <c r="L10" s="23">
        <f>I10+J10+K10</f>
        <v>7718</v>
      </c>
      <c r="M10" s="29">
        <f>I10-C10</f>
        <v>-1918</v>
      </c>
      <c r="N10" s="30">
        <f>M10/I10</f>
        <v>-0.319241011984021</v>
      </c>
      <c r="O10" s="25">
        <f>J10-D10</f>
        <v>301</v>
      </c>
      <c r="P10" s="23">
        <f>K10-E10</f>
        <v>0</v>
      </c>
      <c r="Q10" s="29">
        <f>L10-F10</f>
        <v>-1617</v>
      </c>
      <c r="R10" s="30">
        <f>Q10/L10</f>
        <v>-0.209510235812387</v>
      </c>
    </row>
    <row r="11" ht="34" customHeight="1">
      <c r="A11" t="s" s="21">
        <v>23</v>
      </c>
      <c r="B11" s="22"/>
      <c r="C11" s="23">
        <v>4410</v>
      </c>
      <c r="D11" s="23">
        <v>317</v>
      </c>
      <c r="E11" s="23">
        <v>0</v>
      </c>
      <c r="F11" s="23">
        <f>C11+D11+E11</f>
        <v>4727</v>
      </c>
      <c r="G11" t="s" s="24">
        <v>23</v>
      </c>
      <c r="H11" s="23"/>
      <c r="I11" s="23">
        <v>3493</v>
      </c>
      <c r="J11" s="23">
        <v>264</v>
      </c>
      <c r="K11" s="23">
        <v>0</v>
      </c>
      <c r="L11" s="23">
        <f>I11+J11+K11</f>
        <v>3757</v>
      </c>
      <c r="M11" s="29">
        <f>I11-C11</f>
        <v>-917</v>
      </c>
      <c r="N11" s="30">
        <f>M11/I11</f>
        <v>-0.2625250501002</v>
      </c>
      <c r="O11" s="33">
        <f>J11-D11</f>
        <v>-53</v>
      </c>
      <c r="P11" s="23">
        <f>K11-E11</f>
        <v>0</v>
      </c>
      <c r="Q11" s="29">
        <f>L11-F11</f>
        <v>-970</v>
      </c>
      <c r="R11" s="30">
        <f>Q11/L11</f>
        <v>-0.258184721852542</v>
      </c>
    </row>
    <row r="12" ht="21" customHeight="1">
      <c r="A12" t="s" s="21">
        <v>24</v>
      </c>
      <c r="B12" s="22"/>
      <c r="C12" s="23">
        <v>16753</v>
      </c>
      <c r="D12" s="23">
        <v>6337</v>
      </c>
      <c r="E12" s="23">
        <v>1549</v>
      </c>
      <c r="F12" s="23">
        <f>C12+D12+E12</f>
        <v>24639</v>
      </c>
      <c r="G12" t="s" s="24">
        <v>24</v>
      </c>
      <c r="H12" s="23"/>
      <c r="I12" s="23">
        <v>17334</v>
      </c>
      <c r="J12" s="23">
        <v>7020</v>
      </c>
      <c r="K12" s="23">
        <v>1525</v>
      </c>
      <c r="L12" s="23">
        <f>I12+J12+K12</f>
        <v>25879</v>
      </c>
      <c r="M12" s="27">
        <f>I12-C12</f>
        <v>581</v>
      </c>
      <c r="N12" s="32">
        <f>M12/I12</f>
        <v>0.0335179416176301</v>
      </c>
      <c r="O12" s="25">
        <f>J12-D12</f>
        <v>683</v>
      </c>
      <c r="P12" s="33">
        <f>K12-E12</f>
        <v>-24</v>
      </c>
      <c r="Q12" s="25">
        <f>L12-F12</f>
        <v>1240</v>
      </c>
      <c r="R12" s="26">
        <f>Q12/L12</f>
        <v>0.0479152981181653</v>
      </c>
    </row>
    <row r="13" ht="34" customHeight="1">
      <c r="A13" t="s" s="21">
        <v>25</v>
      </c>
      <c r="B13" s="22"/>
      <c r="C13" s="23">
        <v>2065</v>
      </c>
      <c r="D13" s="23">
        <v>0</v>
      </c>
      <c r="E13" s="23">
        <v>0</v>
      </c>
      <c r="F13" s="23">
        <f>C13+D13+E13</f>
        <v>2065</v>
      </c>
      <c r="G13" t="s" s="24">
        <v>25</v>
      </c>
      <c r="H13" s="23"/>
      <c r="I13" s="23">
        <v>1737</v>
      </c>
      <c r="J13" s="23">
        <v>0</v>
      </c>
      <c r="K13" s="23">
        <v>0</v>
      </c>
      <c r="L13" s="23">
        <f>I13+J13+K13</f>
        <v>1737</v>
      </c>
      <c r="M13" s="33">
        <f>I13-C13</f>
        <v>-328</v>
      </c>
      <c r="N13" s="30">
        <f>M13/I13</f>
        <v>-0.188831318364997</v>
      </c>
      <c r="O13" s="23">
        <f>J13-D13</f>
        <v>0</v>
      </c>
      <c r="P13" s="23">
        <f>K13-E13</f>
        <v>0</v>
      </c>
      <c r="Q13" s="33">
        <f>L13-F13</f>
        <v>-328</v>
      </c>
      <c r="R13" s="30">
        <f>Q13/L13</f>
        <v>-0.188831318364997</v>
      </c>
    </row>
    <row r="14" ht="34" customHeight="1">
      <c r="A14" t="s" s="21">
        <v>26</v>
      </c>
      <c r="B14" s="22"/>
      <c r="C14" s="23">
        <v>23933</v>
      </c>
      <c r="D14" s="23">
        <v>5434</v>
      </c>
      <c r="E14" s="23">
        <v>1709</v>
      </c>
      <c r="F14" s="23">
        <f>C14+D14+E14</f>
        <v>31076</v>
      </c>
      <c r="G14" t="s" s="24">
        <v>26</v>
      </c>
      <c r="H14" s="23"/>
      <c r="I14" s="23">
        <v>21207</v>
      </c>
      <c r="J14" s="23">
        <v>5703</v>
      </c>
      <c r="K14" s="23">
        <v>1498</v>
      </c>
      <c r="L14" s="23">
        <f>I14+J14+K14</f>
        <v>28408</v>
      </c>
      <c r="M14" s="29">
        <f>I14-C14</f>
        <v>-2726</v>
      </c>
      <c r="N14" s="30">
        <f>M14/I14</f>
        <v>-0.128542462394492</v>
      </c>
      <c r="O14" s="25">
        <f>J14-D14</f>
        <v>269</v>
      </c>
      <c r="P14" s="29">
        <f>K14-E14</f>
        <v>-211</v>
      </c>
      <c r="Q14" s="29">
        <f>L14-F14</f>
        <v>-2668</v>
      </c>
      <c r="R14" s="32">
        <f>Q14/L14</f>
        <v>-0.0939172064207266</v>
      </c>
    </row>
    <row r="15" ht="34" customHeight="1">
      <c r="A15" t="s" s="21">
        <v>27</v>
      </c>
      <c r="B15" s="22"/>
      <c r="C15" s="23">
        <v>1685</v>
      </c>
      <c r="D15" s="23">
        <v>0</v>
      </c>
      <c r="E15" s="23">
        <v>0</v>
      </c>
      <c r="F15" s="23">
        <f>C15+D15+E15</f>
        <v>1685</v>
      </c>
      <c r="G15" t="s" s="24">
        <v>27</v>
      </c>
      <c r="H15" s="23"/>
      <c r="I15" s="23">
        <v>1512</v>
      </c>
      <c r="J15" s="23">
        <v>0</v>
      </c>
      <c r="K15" s="23">
        <v>0</v>
      </c>
      <c r="L15" s="23">
        <f>I15+J15+K15</f>
        <v>1512</v>
      </c>
      <c r="M15" s="33">
        <f>I15-C15</f>
        <v>-173</v>
      </c>
      <c r="N15" s="30">
        <f>M15/I15</f>
        <v>-0.114417989417989</v>
      </c>
      <c r="O15" s="23">
        <f>J15-D15</f>
        <v>0</v>
      </c>
      <c r="P15" s="23">
        <f>K15-E15</f>
        <v>0</v>
      </c>
      <c r="Q15" s="33">
        <f>L15-F15</f>
        <v>-173</v>
      </c>
      <c r="R15" s="30">
        <f>Q15/L15</f>
        <v>-0.114417989417989</v>
      </c>
    </row>
    <row r="16" ht="34" customHeight="1">
      <c r="A16" t="s" s="21">
        <v>28</v>
      </c>
      <c r="B16" s="22"/>
      <c r="C16" s="23">
        <v>3986</v>
      </c>
      <c r="D16" s="23">
        <v>399</v>
      </c>
      <c r="E16" s="23">
        <v>0</v>
      </c>
      <c r="F16" s="23">
        <f>C16+D16+E16</f>
        <v>4385</v>
      </c>
      <c r="G16" t="s" s="24">
        <v>28</v>
      </c>
      <c r="H16" s="23"/>
      <c r="I16" s="23">
        <v>4300</v>
      </c>
      <c r="J16" s="23">
        <v>348</v>
      </c>
      <c r="K16" s="23">
        <v>0</v>
      </c>
      <c r="L16" s="23">
        <f>I16+J16+K16</f>
        <v>4648</v>
      </c>
      <c r="M16" s="27">
        <f>I16-C16</f>
        <v>314</v>
      </c>
      <c r="N16" s="26">
        <f>M16/I16</f>
        <v>0.0730232558139535</v>
      </c>
      <c r="O16" s="33">
        <f>J16-D16</f>
        <v>-51</v>
      </c>
      <c r="P16" s="23">
        <f>K16-E16</f>
        <v>0</v>
      </c>
      <c r="Q16" s="27">
        <f>L16-F16</f>
        <v>263</v>
      </c>
      <c r="R16" s="26">
        <f>Q16/L16</f>
        <v>0.0565834767641997</v>
      </c>
    </row>
    <row r="17" ht="21" customHeight="1">
      <c r="A17" t="s" s="21">
        <v>29</v>
      </c>
      <c r="B17" s="22"/>
      <c r="C17" s="23">
        <v>27811</v>
      </c>
      <c r="D17" s="23">
        <v>6370</v>
      </c>
      <c r="E17" s="23">
        <v>669</v>
      </c>
      <c r="F17" s="23">
        <f>C17+D17+E17</f>
        <v>34850</v>
      </c>
      <c r="G17" t="s" s="24">
        <v>29</v>
      </c>
      <c r="H17" s="23"/>
      <c r="I17" s="23">
        <v>30434</v>
      </c>
      <c r="J17" s="23">
        <v>7063</v>
      </c>
      <c r="K17" s="23">
        <v>673</v>
      </c>
      <c r="L17" s="23">
        <f>I17+J17+K17</f>
        <v>38170</v>
      </c>
      <c r="M17" s="25">
        <f>I17-C17</f>
        <v>2623</v>
      </c>
      <c r="N17" s="26">
        <f>M17/I17</f>
        <v>0.0861865019386213</v>
      </c>
      <c r="O17" s="25">
        <f>J17-D17</f>
        <v>693</v>
      </c>
      <c r="P17" s="23">
        <f>K17-E17</f>
        <v>4</v>
      </c>
      <c r="Q17" s="25">
        <f>L17-F17</f>
        <v>3320</v>
      </c>
      <c r="R17" s="26">
        <f>Q17/L17</f>
        <v>0.08697930311763161</v>
      </c>
    </row>
    <row r="18" ht="21" customHeight="1">
      <c r="A18" t="s" s="21">
        <v>30</v>
      </c>
      <c r="B18" s="22"/>
      <c r="C18" s="23">
        <v>6377</v>
      </c>
      <c r="D18" s="23">
        <v>1830</v>
      </c>
      <c r="E18" s="23">
        <v>610</v>
      </c>
      <c r="F18" s="23">
        <f>C18+D18+E18</f>
        <v>8817</v>
      </c>
      <c r="G18" t="s" s="24">
        <v>30</v>
      </c>
      <c r="H18" s="23"/>
      <c r="I18" s="23">
        <v>6797</v>
      </c>
      <c r="J18" s="23">
        <v>2251</v>
      </c>
      <c r="K18" s="23">
        <v>606</v>
      </c>
      <c r="L18" s="23">
        <f>I18+J18+K18</f>
        <v>9654</v>
      </c>
      <c r="M18" s="27">
        <f>I18-C18</f>
        <v>420</v>
      </c>
      <c r="N18" s="26">
        <f>M18/I18</f>
        <v>0.0617919670442842</v>
      </c>
      <c r="O18" s="25">
        <f>J18-D18</f>
        <v>421</v>
      </c>
      <c r="P18" s="23">
        <f>K18-E18</f>
        <v>-4</v>
      </c>
      <c r="Q18" s="27">
        <f>L18-F18</f>
        <v>837</v>
      </c>
      <c r="R18" s="26">
        <f>Q18/L18</f>
        <v>0.0866998135487881</v>
      </c>
    </row>
  </sheetData>
  <mergeCells count="1">
    <mergeCell ref="A1:R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